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5" yWindow="-15" windowWidth="18615" windowHeight="11475"/>
  </bookViews>
  <sheets>
    <sheet name="Table S1" sheetId="1" r:id="rId1"/>
  </sheets>
  <calcPr calcId="145621" concurrentCalc="0"/>
</workbook>
</file>

<file path=xl/calcChain.xml><?xml version="1.0" encoding="utf-8"?>
<calcChain xmlns="http://schemas.openxmlformats.org/spreadsheetml/2006/main">
  <c r="U7" i="1" l="1"/>
  <c r="S7" i="1"/>
  <c r="Q7" i="1"/>
  <c r="O7" i="1"/>
  <c r="M7" i="1"/>
  <c r="K7" i="1"/>
  <c r="I7" i="1"/>
  <c r="G7" i="1"/>
  <c r="E7" i="1"/>
  <c r="C7" i="1"/>
  <c r="U8" i="1"/>
  <c r="S8" i="1"/>
  <c r="Q8" i="1"/>
  <c r="O8" i="1"/>
  <c r="M8" i="1"/>
  <c r="K8" i="1"/>
  <c r="I8" i="1"/>
  <c r="G8" i="1"/>
  <c r="E8" i="1"/>
  <c r="C8" i="1"/>
  <c r="U9" i="1"/>
  <c r="S9" i="1"/>
  <c r="Q9" i="1"/>
  <c r="O9" i="1"/>
  <c r="M9" i="1"/>
  <c r="K9" i="1"/>
  <c r="I9" i="1"/>
  <c r="G9" i="1"/>
  <c r="E9" i="1"/>
  <c r="C9" i="1"/>
  <c r="U10" i="1"/>
  <c r="S10" i="1"/>
  <c r="Q10" i="1"/>
  <c r="O10" i="1"/>
  <c r="M10" i="1"/>
  <c r="K10" i="1"/>
  <c r="I10" i="1"/>
  <c r="G10" i="1"/>
  <c r="E10" i="1"/>
  <c r="C10" i="1"/>
  <c r="U11" i="1"/>
  <c r="S11" i="1"/>
  <c r="Q11" i="1"/>
  <c r="O11" i="1"/>
  <c r="M11" i="1"/>
  <c r="K11" i="1"/>
  <c r="I11" i="1"/>
  <c r="G11" i="1"/>
  <c r="E11" i="1"/>
  <c r="C11" i="1"/>
  <c r="U12" i="1"/>
  <c r="S12" i="1"/>
  <c r="Q12" i="1"/>
  <c r="O12" i="1"/>
  <c r="M12" i="1"/>
  <c r="K12" i="1"/>
  <c r="I12" i="1"/>
  <c r="G12" i="1"/>
  <c r="E12" i="1"/>
  <c r="C12" i="1"/>
  <c r="U13" i="1"/>
  <c r="S13" i="1"/>
  <c r="Q13" i="1"/>
  <c r="O13" i="1"/>
  <c r="M13" i="1"/>
  <c r="K13" i="1"/>
  <c r="I13" i="1"/>
  <c r="G13" i="1"/>
  <c r="E13" i="1"/>
  <c r="C13" i="1"/>
  <c r="U14" i="1"/>
  <c r="S14" i="1"/>
  <c r="Q14" i="1"/>
  <c r="O14" i="1"/>
  <c r="M14" i="1"/>
  <c r="K14" i="1"/>
  <c r="I14" i="1"/>
  <c r="G14" i="1"/>
  <c r="E14" i="1"/>
  <c r="C14" i="1"/>
  <c r="U15" i="1"/>
  <c r="S15" i="1"/>
  <c r="Q15" i="1"/>
  <c r="O15" i="1"/>
  <c r="M15" i="1"/>
  <c r="K15" i="1"/>
  <c r="I15" i="1"/>
  <c r="G15" i="1"/>
  <c r="E15" i="1"/>
  <c r="C15" i="1"/>
  <c r="U16" i="1"/>
  <c r="S16" i="1"/>
  <c r="Q16" i="1"/>
  <c r="O16" i="1"/>
  <c r="M16" i="1"/>
  <c r="K16" i="1"/>
  <c r="I16" i="1"/>
  <c r="G16" i="1"/>
  <c r="E16" i="1"/>
  <c r="C16" i="1"/>
  <c r="U17" i="1"/>
  <c r="S17" i="1"/>
  <c r="Q17" i="1"/>
  <c r="O17" i="1"/>
  <c r="M17" i="1"/>
  <c r="K17" i="1"/>
  <c r="I17" i="1"/>
  <c r="G17" i="1"/>
  <c r="E17" i="1"/>
  <c r="C17" i="1"/>
  <c r="U18" i="1"/>
  <c r="S18" i="1"/>
  <c r="Q18" i="1"/>
  <c r="O18" i="1"/>
  <c r="M18" i="1"/>
  <c r="K18" i="1"/>
  <c r="I18" i="1"/>
  <c r="G18" i="1"/>
  <c r="E18" i="1"/>
  <c r="C18" i="1"/>
  <c r="U19" i="1"/>
  <c r="S19" i="1"/>
  <c r="Q19" i="1"/>
  <c r="O19" i="1"/>
  <c r="M19" i="1"/>
  <c r="K19" i="1"/>
  <c r="I19" i="1"/>
  <c r="G19" i="1"/>
  <c r="E19" i="1"/>
  <c r="C19" i="1"/>
  <c r="U20" i="1"/>
  <c r="S20" i="1"/>
  <c r="Q20" i="1"/>
  <c r="O20" i="1"/>
  <c r="M20" i="1"/>
  <c r="K20" i="1"/>
  <c r="I20" i="1"/>
  <c r="G20" i="1"/>
  <c r="E20" i="1"/>
  <c r="C20" i="1"/>
  <c r="U21" i="1"/>
  <c r="S21" i="1"/>
  <c r="Q21" i="1"/>
  <c r="O21" i="1"/>
  <c r="M21" i="1"/>
  <c r="K21" i="1"/>
  <c r="I21" i="1"/>
  <c r="G21" i="1"/>
  <c r="E21" i="1"/>
  <c r="C21" i="1"/>
  <c r="U22" i="1"/>
  <c r="S22" i="1"/>
  <c r="Q22" i="1"/>
  <c r="O22" i="1"/>
  <c r="M22" i="1"/>
  <c r="K22" i="1"/>
  <c r="I22" i="1"/>
  <c r="G22" i="1"/>
  <c r="E22" i="1"/>
  <c r="C22" i="1"/>
  <c r="U23" i="1"/>
  <c r="S23" i="1"/>
  <c r="Q23" i="1"/>
  <c r="O23" i="1"/>
  <c r="M23" i="1"/>
  <c r="K23" i="1"/>
  <c r="I23" i="1"/>
  <c r="G23" i="1"/>
  <c r="E23" i="1"/>
  <c r="C23" i="1"/>
  <c r="U24" i="1"/>
  <c r="S24" i="1"/>
  <c r="Q24" i="1"/>
  <c r="O24" i="1"/>
  <c r="M24" i="1"/>
  <c r="K24" i="1"/>
  <c r="I24" i="1"/>
  <c r="G24" i="1"/>
  <c r="E24" i="1"/>
  <c r="C24" i="1"/>
  <c r="U25" i="1"/>
  <c r="S25" i="1"/>
  <c r="Q25" i="1"/>
  <c r="O25" i="1"/>
  <c r="M25" i="1"/>
  <c r="K25" i="1"/>
  <c r="I25" i="1"/>
  <c r="G25" i="1"/>
  <c r="E25" i="1"/>
  <c r="C25" i="1"/>
  <c r="U26" i="1"/>
  <c r="S26" i="1"/>
  <c r="Q26" i="1"/>
  <c r="O26" i="1"/>
  <c r="M26" i="1"/>
  <c r="K26" i="1"/>
  <c r="I26" i="1"/>
  <c r="G26" i="1"/>
  <c r="E26" i="1"/>
  <c r="C26" i="1"/>
  <c r="U27" i="1"/>
  <c r="S27" i="1"/>
  <c r="Q27" i="1"/>
  <c r="O27" i="1"/>
  <c r="M27" i="1"/>
  <c r="K27" i="1"/>
  <c r="I27" i="1"/>
  <c r="G27" i="1"/>
  <c r="E27" i="1"/>
  <c r="C27" i="1"/>
  <c r="U28" i="1"/>
  <c r="S28" i="1"/>
  <c r="Q28" i="1"/>
  <c r="O28" i="1"/>
  <c r="M28" i="1"/>
  <c r="K28" i="1"/>
  <c r="I28" i="1"/>
  <c r="G28" i="1"/>
  <c r="E28" i="1"/>
  <c r="C28" i="1"/>
  <c r="U29" i="1"/>
  <c r="S29" i="1"/>
  <c r="Q29" i="1"/>
  <c r="O29" i="1"/>
  <c r="M29" i="1"/>
  <c r="K29" i="1"/>
  <c r="I29" i="1"/>
  <c r="G29" i="1"/>
  <c r="E29" i="1"/>
  <c r="C29" i="1"/>
  <c r="U30" i="1"/>
  <c r="S30" i="1"/>
  <c r="Q30" i="1"/>
  <c r="O30" i="1"/>
  <c r="M30" i="1"/>
  <c r="K30" i="1"/>
  <c r="I30" i="1"/>
  <c r="G30" i="1"/>
  <c r="E30" i="1"/>
  <c r="C30" i="1"/>
  <c r="U31" i="1"/>
  <c r="S31" i="1"/>
  <c r="Q31" i="1"/>
  <c r="O31" i="1"/>
  <c r="M31" i="1"/>
  <c r="K31" i="1"/>
  <c r="I31" i="1"/>
  <c r="G31" i="1"/>
  <c r="E31" i="1"/>
  <c r="C31" i="1"/>
  <c r="U32" i="1"/>
  <c r="S32" i="1"/>
  <c r="Q32" i="1"/>
  <c r="O32" i="1"/>
  <c r="M32" i="1"/>
  <c r="K32" i="1"/>
  <c r="I32" i="1"/>
  <c r="G32" i="1"/>
  <c r="E32" i="1"/>
  <c r="C32" i="1"/>
  <c r="U33" i="1"/>
  <c r="S33" i="1"/>
  <c r="Q33" i="1"/>
  <c r="O33" i="1"/>
  <c r="M33" i="1"/>
  <c r="K33" i="1"/>
  <c r="I33" i="1"/>
  <c r="G33" i="1"/>
  <c r="E33" i="1"/>
  <c r="C33" i="1"/>
  <c r="U34" i="1"/>
  <c r="S34" i="1"/>
  <c r="Q34" i="1"/>
  <c r="O34" i="1"/>
  <c r="M34" i="1"/>
  <c r="K34" i="1"/>
  <c r="I34" i="1"/>
  <c r="G34" i="1"/>
  <c r="E34" i="1"/>
  <c r="C34" i="1"/>
  <c r="U35" i="1"/>
  <c r="S35" i="1"/>
  <c r="Q35" i="1"/>
  <c r="O35" i="1"/>
  <c r="M35" i="1"/>
  <c r="K35" i="1"/>
  <c r="I35" i="1"/>
  <c r="G35" i="1"/>
  <c r="E35" i="1"/>
  <c r="C35" i="1"/>
  <c r="U36" i="1"/>
  <c r="S36" i="1"/>
  <c r="Q36" i="1"/>
  <c r="O36" i="1"/>
  <c r="M36" i="1"/>
  <c r="K36" i="1"/>
  <c r="I36" i="1"/>
  <c r="G36" i="1"/>
  <c r="E36" i="1"/>
  <c r="C36" i="1"/>
  <c r="U37" i="1"/>
  <c r="S37" i="1"/>
  <c r="Q37" i="1"/>
  <c r="O37" i="1"/>
  <c r="M37" i="1"/>
  <c r="K37" i="1"/>
  <c r="I37" i="1"/>
  <c r="G37" i="1"/>
  <c r="E37" i="1"/>
  <c r="C37" i="1"/>
  <c r="U38" i="1"/>
  <c r="S38" i="1"/>
  <c r="Q38" i="1"/>
  <c r="O38" i="1"/>
  <c r="M38" i="1"/>
  <c r="K38" i="1"/>
  <c r="I38" i="1"/>
  <c r="G38" i="1"/>
  <c r="E38" i="1"/>
  <c r="C38" i="1"/>
  <c r="U39" i="1"/>
  <c r="S39" i="1"/>
  <c r="Q39" i="1"/>
  <c r="O39" i="1"/>
  <c r="M39" i="1"/>
  <c r="K39" i="1"/>
  <c r="I39" i="1"/>
  <c r="G39" i="1"/>
  <c r="E39" i="1"/>
  <c r="C39" i="1"/>
  <c r="U40" i="1"/>
  <c r="S40" i="1"/>
  <c r="Q40" i="1"/>
  <c r="O40" i="1"/>
  <c r="M40" i="1"/>
  <c r="K40" i="1"/>
  <c r="I40" i="1"/>
  <c r="G40" i="1"/>
  <c r="E40" i="1"/>
  <c r="C40" i="1"/>
  <c r="U41" i="1"/>
  <c r="S41" i="1"/>
  <c r="Q41" i="1"/>
  <c r="O41" i="1"/>
  <c r="M41" i="1"/>
  <c r="K41" i="1"/>
  <c r="I41" i="1"/>
  <c r="G41" i="1"/>
  <c r="E41" i="1"/>
  <c r="C41" i="1"/>
  <c r="U42" i="1"/>
  <c r="S42" i="1"/>
  <c r="Q42" i="1"/>
  <c r="O42" i="1"/>
  <c r="M42" i="1"/>
  <c r="K42" i="1"/>
  <c r="I42" i="1"/>
  <c r="G42" i="1"/>
  <c r="E42" i="1"/>
  <c r="C42" i="1"/>
  <c r="U43" i="1"/>
  <c r="S43" i="1"/>
  <c r="Q43" i="1"/>
  <c r="O43" i="1"/>
  <c r="M43" i="1"/>
  <c r="K43" i="1"/>
  <c r="I43" i="1"/>
  <c r="G43" i="1"/>
  <c r="E43" i="1"/>
  <c r="C43" i="1"/>
  <c r="U44" i="1"/>
  <c r="S44" i="1"/>
  <c r="Q44" i="1"/>
  <c r="O44" i="1"/>
  <c r="M44" i="1"/>
  <c r="K44" i="1"/>
  <c r="I44" i="1"/>
  <c r="G44" i="1"/>
  <c r="E44" i="1"/>
  <c r="C44" i="1"/>
  <c r="U45" i="1"/>
  <c r="S45" i="1"/>
  <c r="Q45" i="1"/>
  <c r="O45" i="1"/>
  <c r="M45" i="1"/>
  <c r="K45" i="1"/>
  <c r="I45" i="1"/>
  <c r="G45" i="1"/>
  <c r="E45" i="1"/>
  <c r="C45" i="1"/>
  <c r="U46" i="1"/>
  <c r="S46" i="1"/>
  <c r="Q46" i="1"/>
  <c r="O46" i="1"/>
  <c r="M46" i="1"/>
  <c r="K46" i="1"/>
  <c r="I46" i="1"/>
  <c r="G46" i="1"/>
  <c r="E46" i="1"/>
  <c r="C46" i="1"/>
  <c r="U47" i="1"/>
  <c r="S47" i="1"/>
  <c r="Q47" i="1"/>
  <c r="O47" i="1"/>
  <c r="M47" i="1"/>
  <c r="K47" i="1"/>
  <c r="I47" i="1"/>
  <c r="G47" i="1"/>
  <c r="E47" i="1"/>
  <c r="C47" i="1"/>
  <c r="U48" i="1"/>
  <c r="S48" i="1"/>
  <c r="Q48" i="1"/>
  <c r="O48" i="1"/>
  <c r="M48" i="1"/>
  <c r="K48" i="1"/>
  <c r="I48" i="1"/>
  <c r="G48" i="1"/>
  <c r="E48" i="1"/>
  <c r="C48" i="1"/>
  <c r="U49" i="1"/>
  <c r="S49" i="1"/>
  <c r="Q49" i="1"/>
  <c r="O49" i="1"/>
  <c r="M49" i="1"/>
  <c r="K49" i="1"/>
  <c r="I49" i="1"/>
  <c r="G49" i="1"/>
  <c r="E49" i="1"/>
  <c r="C49" i="1"/>
  <c r="U50" i="1"/>
  <c r="S50" i="1"/>
  <c r="Q50" i="1"/>
  <c r="O50" i="1"/>
  <c r="M50" i="1"/>
  <c r="K50" i="1"/>
  <c r="I50" i="1"/>
  <c r="G50" i="1"/>
  <c r="E50" i="1"/>
  <c r="C50" i="1"/>
  <c r="U51" i="1"/>
  <c r="S51" i="1"/>
  <c r="Q51" i="1"/>
  <c r="O51" i="1"/>
  <c r="M51" i="1"/>
  <c r="K51" i="1"/>
  <c r="I51" i="1"/>
  <c r="G51" i="1"/>
  <c r="E51" i="1"/>
  <c r="C51" i="1"/>
  <c r="U52" i="1"/>
  <c r="S52" i="1"/>
  <c r="Q52" i="1"/>
  <c r="O52" i="1"/>
  <c r="M52" i="1"/>
  <c r="K52" i="1"/>
  <c r="I52" i="1"/>
  <c r="G52" i="1"/>
  <c r="E52" i="1"/>
  <c r="C52" i="1"/>
  <c r="U53" i="1"/>
  <c r="S53" i="1"/>
  <c r="Q53" i="1"/>
  <c r="O53" i="1"/>
  <c r="M53" i="1"/>
  <c r="K53" i="1"/>
  <c r="I53" i="1"/>
  <c r="G53" i="1"/>
  <c r="E53" i="1"/>
  <c r="C53" i="1"/>
  <c r="U54" i="1"/>
  <c r="S54" i="1"/>
  <c r="Q54" i="1"/>
  <c r="O54" i="1"/>
  <c r="M54" i="1"/>
  <c r="K54" i="1"/>
  <c r="I54" i="1"/>
  <c r="G54" i="1"/>
  <c r="E54" i="1"/>
  <c r="C54" i="1"/>
  <c r="U55" i="1"/>
  <c r="S55" i="1"/>
  <c r="Q55" i="1"/>
  <c r="O55" i="1"/>
  <c r="M55" i="1"/>
  <c r="K55" i="1"/>
  <c r="I55" i="1"/>
  <c r="G55" i="1"/>
  <c r="E55" i="1"/>
  <c r="C55" i="1"/>
  <c r="U56" i="1"/>
  <c r="S56" i="1"/>
  <c r="Q56" i="1"/>
  <c r="O56" i="1"/>
  <c r="M56" i="1"/>
  <c r="K56" i="1"/>
  <c r="I56" i="1"/>
  <c r="G56" i="1"/>
  <c r="E56" i="1"/>
  <c r="C56" i="1"/>
  <c r="U57" i="1"/>
  <c r="S57" i="1"/>
  <c r="Q57" i="1"/>
  <c r="O57" i="1"/>
  <c r="M57" i="1"/>
  <c r="K57" i="1"/>
  <c r="I57" i="1"/>
  <c r="G57" i="1"/>
  <c r="E57" i="1"/>
  <c r="C57" i="1"/>
  <c r="U58" i="1"/>
  <c r="S58" i="1"/>
  <c r="Q58" i="1"/>
  <c r="O58" i="1"/>
  <c r="M58" i="1"/>
  <c r="K58" i="1"/>
  <c r="I58" i="1"/>
  <c r="G58" i="1"/>
  <c r="E58" i="1"/>
  <c r="C58" i="1"/>
  <c r="U59" i="1"/>
  <c r="S59" i="1"/>
  <c r="Q59" i="1"/>
  <c r="O59" i="1"/>
  <c r="M59" i="1"/>
  <c r="K59" i="1"/>
  <c r="I59" i="1"/>
  <c r="G59" i="1"/>
  <c r="E59" i="1"/>
  <c r="C59" i="1"/>
  <c r="U60" i="1"/>
  <c r="S60" i="1"/>
  <c r="Q60" i="1"/>
  <c r="O60" i="1"/>
  <c r="M60" i="1"/>
  <c r="K60" i="1"/>
  <c r="I60" i="1"/>
  <c r="G60" i="1"/>
  <c r="E60" i="1"/>
  <c r="C60" i="1"/>
  <c r="U61" i="1"/>
  <c r="S61" i="1"/>
  <c r="Q61" i="1"/>
  <c r="O61" i="1"/>
  <c r="M61" i="1"/>
  <c r="K61" i="1"/>
  <c r="I61" i="1"/>
  <c r="G61" i="1"/>
  <c r="E61" i="1"/>
  <c r="C61" i="1"/>
  <c r="U62" i="1"/>
  <c r="S62" i="1"/>
  <c r="Q62" i="1"/>
  <c r="O62" i="1"/>
  <c r="M62" i="1"/>
  <c r="K62" i="1"/>
  <c r="I62" i="1"/>
  <c r="G62" i="1"/>
  <c r="E62" i="1"/>
  <c r="C62" i="1"/>
  <c r="U63" i="1"/>
  <c r="S63" i="1"/>
  <c r="Q63" i="1"/>
  <c r="O63" i="1"/>
  <c r="M63" i="1"/>
  <c r="K63" i="1"/>
  <c r="I63" i="1"/>
  <c r="G63" i="1"/>
  <c r="E63" i="1"/>
  <c r="C63" i="1"/>
  <c r="U64" i="1"/>
  <c r="S64" i="1"/>
  <c r="Q64" i="1"/>
  <c r="O64" i="1"/>
  <c r="M64" i="1"/>
  <c r="K64" i="1"/>
  <c r="I64" i="1"/>
  <c r="G64" i="1"/>
  <c r="E64" i="1"/>
  <c r="C64" i="1"/>
  <c r="U65" i="1"/>
  <c r="S65" i="1"/>
  <c r="Q65" i="1"/>
  <c r="O65" i="1"/>
  <c r="M65" i="1"/>
  <c r="K65" i="1"/>
  <c r="I65" i="1"/>
  <c r="G65" i="1"/>
  <c r="E65" i="1"/>
  <c r="C65" i="1"/>
  <c r="U66" i="1"/>
  <c r="S66" i="1"/>
  <c r="Q66" i="1"/>
  <c r="O66" i="1"/>
  <c r="M66" i="1"/>
  <c r="K66" i="1"/>
  <c r="I66" i="1"/>
  <c r="G66" i="1"/>
  <c r="E66" i="1"/>
  <c r="C66" i="1"/>
  <c r="U67" i="1"/>
  <c r="S67" i="1"/>
  <c r="Q67" i="1"/>
  <c r="O67" i="1"/>
  <c r="M67" i="1"/>
  <c r="K67" i="1"/>
  <c r="I67" i="1"/>
  <c r="G67" i="1"/>
  <c r="E67" i="1"/>
  <c r="C67" i="1"/>
  <c r="U68" i="1"/>
  <c r="S68" i="1"/>
  <c r="Q68" i="1"/>
  <c r="O68" i="1"/>
  <c r="M68" i="1"/>
  <c r="K68" i="1"/>
  <c r="I68" i="1"/>
  <c r="G68" i="1"/>
  <c r="E68" i="1"/>
  <c r="C68" i="1"/>
</calcChain>
</file>

<file path=xl/sharedStrings.xml><?xml version="1.0" encoding="utf-8"?>
<sst xmlns="http://schemas.openxmlformats.org/spreadsheetml/2006/main" count="230" uniqueCount="116">
  <si>
    <t>Si</t>
  </si>
  <si>
    <t>Ti</t>
  </si>
  <si>
    <t>Al</t>
  </si>
  <si>
    <t>Fe</t>
  </si>
  <si>
    <t>MnO</t>
  </si>
  <si>
    <t>Mn</t>
  </si>
  <si>
    <t>MgO</t>
  </si>
  <si>
    <t>Mg</t>
  </si>
  <si>
    <t>CaO</t>
  </si>
  <si>
    <t>Ca</t>
  </si>
  <si>
    <t>Na</t>
  </si>
  <si>
    <t>K</t>
  </si>
  <si>
    <t>P</t>
  </si>
  <si>
    <t>As</t>
  </si>
  <si>
    <t>Ba</t>
  </si>
  <si>
    <t>Co</t>
  </si>
  <si>
    <t>Cr</t>
  </si>
  <si>
    <t>Cu</t>
  </si>
  <si>
    <t>Mo</t>
  </si>
  <si>
    <t>Ni</t>
  </si>
  <si>
    <t>Pb</t>
  </si>
  <si>
    <t>Rb</t>
  </si>
  <si>
    <t>Sr</t>
  </si>
  <si>
    <t>Th</t>
  </si>
  <si>
    <t>U</t>
  </si>
  <si>
    <t>V</t>
  </si>
  <si>
    <t>Y</t>
  </si>
  <si>
    <t>Zn</t>
  </si>
  <si>
    <t>Zr</t>
  </si>
  <si>
    <t>(ppm)</t>
  </si>
  <si>
    <t>m</t>
  </si>
  <si>
    <t>77</t>
  </si>
  <si>
    <t>75</t>
  </si>
  <si>
    <t>73</t>
  </si>
  <si>
    <t>71</t>
  </si>
  <si>
    <t>69</t>
  </si>
  <si>
    <t>67</t>
  </si>
  <si>
    <t>65</t>
  </si>
  <si>
    <t>63</t>
  </si>
  <si>
    <t>61</t>
  </si>
  <si>
    <t>59</t>
  </si>
  <si>
    <t>57</t>
  </si>
  <si>
    <t>55</t>
  </si>
  <si>
    <t>53</t>
  </si>
  <si>
    <t>51</t>
  </si>
  <si>
    <t>49</t>
  </si>
  <si>
    <t>47</t>
  </si>
  <si>
    <t>45.8</t>
  </si>
  <si>
    <t>45.4</t>
  </si>
  <si>
    <t>44.8</t>
  </si>
  <si>
    <t>43.8</t>
  </si>
  <si>
    <t>42.8</t>
  </si>
  <si>
    <t>41.8</t>
  </si>
  <si>
    <t>41.4</t>
  </si>
  <si>
    <t>41.1</t>
  </si>
  <si>
    <t>40.9</t>
  </si>
  <si>
    <t>40.6</t>
  </si>
  <si>
    <t>40.2</t>
  </si>
  <si>
    <t>39.8</t>
  </si>
  <si>
    <t>35.8</t>
  </si>
  <si>
    <t>35.4</t>
  </si>
  <si>
    <t>32.4</t>
  </si>
  <si>
    <t>31.4</t>
  </si>
  <si>
    <t>31.0</t>
  </si>
  <si>
    <t>29.4</t>
  </si>
  <si>
    <t>29.0</t>
  </si>
  <si>
    <t>28.4</t>
  </si>
  <si>
    <t>27.0</t>
  </si>
  <si>
    <t>25.0</t>
  </si>
  <si>
    <t>23.0</t>
  </si>
  <si>
    <t>21.0</t>
  </si>
  <si>
    <t>19.2</t>
  </si>
  <si>
    <t>18.9</t>
  </si>
  <si>
    <t>Si/Al</t>
  </si>
  <si>
    <t>Ti/Al</t>
  </si>
  <si>
    <t>Fe/Al</t>
  </si>
  <si>
    <t>Mn/Al</t>
  </si>
  <si>
    <t>Mg/Al</t>
  </si>
  <si>
    <t>Ca/Al</t>
  </si>
  <si>
    <t>Na/Al</t>
  </si>
  <si>
    <t>K/Al</t>
  </si>
  <si>
    <t>P/Al</t>
  </si>
  <si>
    <t>As/Al</t>
  </si>
  <si>
    <t>Ba/Al</t>
  </si>
  <si>
    <t>Co/Al</t>
  </si>
  <si>
    <t>Cr/Al</t>
  </si>
  <si>
    <t>Cu/Al</t>
  </si>
  <si>
    <t>Mo/Al</t>
  </si>
  <si>
    <t>Ni/Al</t>
  </si>
  <si>
    <t>Pb/Al</t>
  </si>
  <si>
    <t>Rb/Al</t>
  </si>
  <si>
    <t>Sr/Al</t>
  </si>
  <si>
    <t>Th/Al</t>
  </si>
  <si>
    <t>U/Al</t>
  </si>
  <si>
    <t>V/Al</t>
  </si>
  <si>
    <t>Y/Al</t>
  </si>
  <si>
    <t>Zn/Al</t>
  </si>
  <si>
    <t>Zr/Al</t>
  </si>
  <si>
    <t>LOD: Below limit of detection</t>
  </si>
  <si>
    <t>LOD</t>
  </si>
  <si>
    <t>(%/%)</t>
  </si>
  <si>
    <t>(ppm/%)</t>
  </si>
  <si>
    <r>
      <t>SiO</t>
    </r>
    <r>
      <rPr>
        <b/>
        <vertAlign val="subscript"/>
        <sz val="10"/>
        <color indexed="8"/>
        <rFont val="Calibri"/>
        <family val="2"/>
      </rPr>
      <t>2</t>
    </r>
  </si>
  <si>
    <r>
      <t>TiO</t>
    </r>
    <r>
      <rPr>
        <b/>
        <vertAlign val="subscript"/>
        <sz val="10"/>
        <color indexed="8"/>
        <rFont val="Calibri"/>
        <family val="2"/>
      </rPr>
      <t>2</t>
    </r>
  </si>
  <si>
    <r>
      <t>Al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>3</t>
    </r>
  </si>
  <si>
    <r>
      <t>Fe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>3</t>
    </r>
  </si>
  <si>
    <r>
      <t>Na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</si>
  <si>
    <r>
      <t>K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</si>
  <si>
    <r>
      <t>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>5</t>
    </r>
  </si>
  <si>
    <t>(wt%)</t>
  </si>
  <si>
    <r>
      <t>Trace element/Al ratios are multiplied by 10</t>
    </r>
    <r>
      <rPr>
        <vertAlign val="superscript"/>
        <sz val="10"/>
        <color indexed="8"/>
        <rFont val="Calibri"/>
        <family val="2"/>
      </rPr>
      <t>4</t>
    </r>
  </si>
  <si>
    <r>
      <t>m</t>
    </r>
    <r>
      <rPr>
        <sz val="10"/>
        <color indexed="8"/>
        <rFont val="Calibri"/>
        <family val="2"/>
      </rPr>
      <t xml:space="preserve"> is height in section in metres</t>
    </r>
  </si>
  <si>
    <r>
      <rPr>
        <b/>
        <sz val="12"/>
        <color indexed="8"/>
        <rFont val="Calibri"/>
        <family val="2"/>
      </rPr>
      <t>Pauly, S., Mutterlose, J. &amp; Alsen, P.</t>
    </r>
    <r>
      <rPr>
        <sz val="12"/>
        <color indexed="8"/>
        <rFont val="Calibri"/>
        <family val="2"/>
      </rPr>
      <t xml:space="preserve"> 2013-08-23. Depositional environments of Lower Cretaceous (Ryazanian–Barremian) sediments from Wollaston Forland and Kuhn Ø, North-East Greenland</t>
    </r>
  </si>
  <si>
    <t>Supplementary data file S1. Major and  trace element data from the Rødryggen section</t>
  </si>
  <si>
    <t>©2013 by Bulletin of the Geological Society of Denmark, Vol. 61, pp. 19–36.</t>
  </si>
  <si>
    <t>ISSN 2245-7070. (http://2dgf.dk/publikationer/bulletin/191bull61.html#2).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</si>
</sst>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0" borderId="0" xfId="0" applyFont="1"/>
    <xf numFmtId="49" fontId="2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0" borderId="1" xfId="0" applyFont="1" applyBorder="1"/>
    <xf numFmtId="2" fontId="1" fillId="3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6"/>
  <sheetViews>
    <sheetView tabSelected="1" zoomScale="85" zoomScaleNormal="70" zoomScalePageLayoutView="70" workbookViewId="0">
      <pane xSplit="1" topLeftCell="B1" activePane="topRight" state="frozen"/>
      <selection pane="topRight" activeCell="A4" sqref="A4"/>
    </sheetView>
  </sheetViews>
  <sheetFormatPr defaultColWidth="10.85546875" defaultRowHeight="12.75" x14ac:dyDescent="0.2"/>
  <cols>
    <col min="1" max="1" width="8.7109375" style="1" customWidth="1"/>
    <col min="2" max="37" width="8.7109375" style="4" customWidth="1"/>
    <col min="38" max="62" width="8.7109375" style="15" customWidth="1"/>
    <col min="63" max="16384" width="10.85546875" style="4"/>
  </cols>
  <sheetData>
    <row r="1" spans="1:66" ht="15.75" x14ac:dyDescent="0.25">
      <c r="A1" s="24" t="s">
        <v>112</v>
      </c>
    </row>
    <row r="2" spans="1:66" ht="15.75" x14ac:dyDescent="0.25">
      <c r="A2" s="25" t="s">
        <v>113</v>
      </c>
    </row>
    <row r="3" spans="1:66" x14ac:dyDescent="0.2">
      <c r="A3" s="23" t="s">
        <v>114</v>
      </c>
    </row>
    <row r="4" spans="1:66" x14ac:dyDescent="0.2">
      <c r="A4" s="23" t="s">
        <v>115</v>
      </c>
    </row>
    <row r="5" spans="1:66" ht="14.25" x14ac:dyDescent="0.25">
      <c r="B5" s="2" t="s">
        <v>102</v>
      </c>
      <c r="C5" s="2" t="s">
        <v>0</v>
      </c>
      <c r="D5" s="2" t="s">
        <v>103</v>
      </c>
      <c r="E5" s="2" t="s">
        <v>1</v>
      </c>
      <c r="F5" s="2" t="s">
        <v>104</v>
      </c>
      <c r="G5" s="2" t="s">
        <v>2</v>
      </c>
      <c r="H5" s="2" t="s">
        <v>105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106</v>
      </c>
      <c r="Q5" s="2" t="s">
        <v>10</v>
      </c>
      <c r="R5" s="2" t="s">
        <v>107</v>
      </c>
      <c r="S5" s="2" t="s">
        <v>11</v>
      </c>
      <c r="T5" s="2" t="s">
        <v>108</v>
      </c>
      <c r="U5" s="2" t="s">
        <v>12</v>
      </c>
      <c r="V5" s="2" t="s">
        <v>13</v>
      </c>
      <c r="W5" s="2" t="s">
        <v>14</v>
      </c>
      <c r="X5" s="2" t="s">
        <v>15</v>
      </c>
      <c r="Y5" s="2" t="s">
        <v>16</v>
      </c>
      <c r="Z5" s="2" t="s">
        <v>17</v>
      </c>
      <c r="AA5" s="2" t="s">
        <v>18</v>
      </c>
      <c r="AB5" s="2" t="s">
        <v>19</v>
      </c>
      <c r="AC5" s="2" t="s">
        <v>20</v>
      </c>
      <c r="AD5" s="2" t="s">
        <v>21</v>
      </c>
      <c r="AE5" s="2" t="s">
        <v>22</v>
      </c>
      <c r="AF5" s="2" t="s">
        <v>23</v>
      </c>
      <c r="AG5" s="2" t="s">
        <v>24</v>
      </c>
      <c r="AH5" s="2" t="s">
        <v>25</v>
      </c>
      <c r="AI5" s="2" t="s">
        <v>26</v>
      </c>
      <c r="AJ5" s="2" t="s">
        <v>27</v>
      </c>
      <c r="AK5" s="2" t="s">
        <v>28</v>
      </c>
      <c r="AL5" s="3" t="s">
        <v>73</v>
      </c>
      <c r="AM5" s="3" t="s">
        <v>74</v>
      </c>
      <c r="AN5" s="3" t="s">
        <v>75</v>
      </c>
      <c r="AO5" s="3" t="s">
        <v>76</v>
      </c>
      <c r="AP5" s="3" t="s">
        <v>77</v>
      </c>
      <c r="AQ5" s="3" t="s">
        <v>78</v>
      </c>
      <c r="AR5" s="3" t="s">
        <v>79</v>
      </c>
      <c r="AS5" s="3" t="s">
        <v>80</v>
      </c>
      <c r="AT5" s="3" t="s">
        <v>81</v>
      </c>
      <c r="AU5" s="3" t="s">
        <v>82</v>
      </c>
      <c r="AV5" s="3" t="s">
        <v>83</v>
      </c>
      <c r="AW5" s="3" t="s">
        <v>84</v>
      </c>
      <c r="AX5" s="3" t="s">
        <v>85</v>
      </c>
      <c r="AY5" s="3" t="s">
        <v>86</v>
      </c>
      <c r="AZ5" s="3" t="s">
        <v>87</v>
      </c>
      <c r="BA5" s="3" t="s">
        <v>88</v>
      </c>
      <c r="BB5" s="3" t="s">
        <v>89</v>
      </c>
      <c r="BC5" s="3" t="s">
        <v>90</v>
      </c>
      <c r="BD5" s="3" t="s">
        <v>91</v>
      </c>
      <c r="BE5" s="3" t="s">
        <v>92</v>
      </c>
      <c r="BF5" s="3" t="s">
        <v>93</v>
      </c>
      <c r="BG5" s="3" t="s">
        <v>94</v>
      </c>
      <c r="BH5" s="3" t="s">
        <v>95</v>
      </c>
      <c r="BI5" s="3" t="s">
        <v>96</v>
      </c>
      <c r="BJ5" s="3" t="s">
        <v>97</v>
      </c>
    </row>
    <row r="6" spans="1:66" x14ac:dyDescent="0.2">
      <c r="A6" s="5" t="s">
        <v>30</v>
      </c>
      <c r="B6" s="2" t="s">
        <v>109</v>
      </c>
      <c r="C6" s="2" t="s">
        <v>109</v>
      </c>
      <c r="D6" s="2" t="s">
        <v>109</v>
      </c>
      <c r="E6" s="2" t="s">
        <v>109</v>
      </c>
      <c r="F6" s="2" t="s">
        <v>109</v>
      </c>
      <c r="G6" s="2" t="s">
        <v>109</v>
      </c>
      <c r="H6" s="2" t="s">
        <v>109</v>
      </c>
      <c r="I6" s="2" t="s">
        <v>109</v>
      </c>
      <c r="J6" s="2" t="s">
        <v>109</v>
      </c>
      <c r="K6" s="2" t="s">
        <v>109</v>
      </c>
      <c r="L6" s="2" t="s">
        <v>109</v>
      </c>
      <c r="M6" s="2" t="s">
        <v>109</v>
      </c>
      <c r="N6" s="2" t="s">
        <v>109</v>
      </c>
      <c r="O6" s="2" t="s">
        <v>109</v>
      </c>
      <c r="P6" s="2" t="s">
        <v>109</v>
      </c>
      <c r="Q6" s="2" t="s">
        <v>109</v>
      </c>
      <c r="R6" s="2" t="s">
        <v>109</v>
      </c>
      <c r="S6" s="2" t="s">
        <v>109</v>
      </c>
      <c r="T6" s="2" t="s">
        <v>109</v>
      </c>
      <c r="U6" s="2" t="s">
        <v>109</v>
      </c>
      <c r="V6" s="2" t="s">
        <v>29</v>
      </c>
      <c r="W6" s="2" t="s">
        <v>29</v>
      </c>
      <c r="X6" s="2" t="s">
        <v>29</v>
      </c>
      <c r="Y6" s="2" t="s">
        <v>29</v>
      </c>
      <c r="Z6" s="2" t="s">
        <v>29</v>
      </c>
      <c r="AA6" s="2" t="s">
        <v>29</v>
      </c>
      <c r="AB6" s="2" t="s">
        <v>29</v>
      </c>
      <c r="AC6" s="2" t="s">
        <v>29</v>
      </c>
      <c r="AD6" s="2" t="s">
        <v>29</v>
      </c>
      <c r="AE6" s="2" t="s">
        <v>29</v>
      </c>
      <c r="AF6" s="2" t="s">
        <v>29</v>
      </c>
      <c r="AG6" s="2" t="s">
        <v>29</v>
      </c>
      <c r="AH6" s="2" t="s">
        <v>29</v>
      </c>
      <c r="AI6" s="2" t="s">
        <v>29</v>
      </c>
      <c r="AJ6" s="2" t="s">
        <v>29</v>
      </c>
      <c r="AK6" s="2" t="s">
        <v>29</v>
      </c>
      <c r="AL6" s="3" t="s">
        <v>100</v>
      </c>
      <c r="AM6" s="3" t="s">
        <v>100</v>
      </c>
      <c r="AN6" s="3" t="s">
        <v>100</v>
      </c>
      <c r="AO6" s="3" t="s">
        <v>100</v>
      </c>
      <c r="AP6" s="3" t="s">
        <v>100</v>
      </c>
      <c r="AQ6" s="3" t="s">
        <v>100</v>
      </c>
      <c r="AR6" s="3" t="s">
        <v>100</v>
      </c>
      <c r="AS6" s="3" t="s">
        <v>100</v>
      </c>
      <c r="AT6" s="3" t="s">
        <v>100</v>
      </c>
      <c r="AU6" s="3" t="s">
        <v>101</v>
      </c>
      <c r="AV6" s="3" t="s">
        <v>101</v>
      </c>
      <c r="AW6" s="3" t="s">
        <v>101</v>
      </c>
      <c r="AX6" s="3" t="s">
        <v>101</v>
      </c>
      <c r="AY6" s="3" t="s">
        <v>101</v>
      </c>
      <c r="AZ6" s="3" t="s">
        <v>101</v>
      </c>
      <c r="BA6" s="3" t="s">
        <v>101</v>
      </c>
      <c r="BB6" s="3" t="s">
        <v>101</v>
      </c>
      <c r="BC6" s="3" t="s">
        <v>101</v>
      </c>
      <c r="BD6" s="3" t="s">
        <v>101</v>
      </c>
      <c r="BE6" s="3" t="s">
        <v>101</v>
      </c>
      <c r="BF6" s="3" t="s">
        <v>101</v>
      </c>
      <c r="BG6" s="3" t="s">
        <v>101</v>
      </c>
      <c r="BH6" s="3" t="s">
        <v>101</v>
      </c>
      <c r="BI6" s="3" t="s">
        <v>101</v>
      </c>
      <c r="BJ6" s="3" t="s">
        <v>101</v>
      </c>
    </row>
    <row r="7" spans="1:66" x14ac:dyDescent="0.2">
      <c r="A7" s="6" t="s">
        <v>31</v>
      </c>
      <c r="B7" s="7">
        <v>54.73</v>
      </c>
      <c r="C7" s="7">
        <f t="shared" ref="C7:C38" si="0">B7*0.4675</f>
        <v>25.586275000000001</v>
      </c>
      <c r="D7" s="8">
        <v>1.048</v>
      </c>
      <c r="E7" s="8">
        <f t="shared" ref="E7:E38" si="1">D7*0.5995</f>
        <v>0.62827600000000006</v>
      </c>
      <c r="F7" s="7">
        <v>19.34</v>
      </c>
      <c r="G7" s="7">
        <f t="shared" ref="G7:G38" si="2">F7*0.5294</f>
        <v>10.238595999999999</v>
      </c>
      <c r="H7" s="7">
        <v>7.15</v>
      </c>
      <c r="I7" s="7">
        <f t="shared" ref="I7:I38" si="3">H7*0.6993</f>
        <v>4.9999950000000002</v>
      </c>
      <c r="J7" s="8">
        <v>2.3E-2</v>
      </c>
      <c r="K7" s="8">
        <f t="shared" ref="K7:K38" si="4">J7*0.7746</f>
        <v>1.78158E-2</v>
      </c>
      <c r="L7" s="7">
        <v>1.77</v>
      </c>
      <c r="M7" s="7">
        <f t="shared" ref="M7:M38" si="5">L7*0.6031</f>
        <v>1.0674869999999999</v>
      </c>
      <c r="N7" s="9">
        <v>1.78</v>
      </c>
      <c r="O7" s="7">
        <f t="shared" ref="O7:O38" si="6">N7*0.7148</f>
        <v>1.2723439999999999</v>
      </c>
      <c r="P7" s="7">
        <v>0.8</v>
      </c>
      <c r="Q7" s="7">
        <f t="shared" ref="Q7:Q38" si="7">P7*0.7418</f>
        <v>0.59344000000000008</v>
      </c>
      <c r="R7" s="7">
        <v>3.23</v>
      </c>
      <c r="S7" s="7">
        <f t="shared" ref="S7:S38" si="8">R7*0.8302</f>
        <v>2.681546</v>
      </c>
      <c r="T7" s="8">
        <v>8.5999999999999993E-2</v>
      </c>
      <c r="U7" s="8">
        <f t="shared" ref="U7:U38" si="9">T7*0.4364</f>
        <v>3.7530399999999998E-2</v>
      </c>
      <c r="V7" s="9">
        <v>21</v>
      </c>
      <c r="W7" s="9">
        <v>620</v>
      </c>
      <c r="X7" s="9">
        <v>17</v>
      </c>
      <c r="Y7" s="9">
        <v>111</v>
      </c>
      <c r="Z7" s="9">
        <v>45</v>
      </c>
      <c r="AA7" s="9" t="s">
        <v>99</v>
      </c>
      <c r="AB7" s="9">
        <v>56</v>
      </c>
      <c r="AC7" s="9">
        <v>21</v>
      </c>
      <c r="AD7" s="9">
        <v>128</v>
      </c>
      <c r="AE7" s="9">
        <v>111</v>
      </c>
      <c r="AF7" s="9">
        <v>13</v>
      </c>
      <c r="AG7" s="9">
        <v>4</v>
      </c>
      <c r="AH7" s="9">
        <v>252</v>
      </c>
      <c r="AI7" s="9">
        <v>34</v>
      </c>
      <c r="AJ7" s="9">
        <v>118</v>
      </c>
      <c r="AK7" s="9">
        <v>248</v>
      </c>
      <c r="AL7" s="7">
        <v>2.4990023046128593</v>
      </c>
      <c r="AM7" s="7">
        <v>6.1363491634985903E-2</v>
      </c>
      <c r="AN7" s="7">
        <v>0.4883477187692532</v>
      </c>
      <c r="AO7" s="7">
        <v>1.7400627976726496E-3</v>
      </c>
      <c r="AP7" s="7">
        <v>0.10426107251423924</v>
      </c>
      <c r="AQ7" s="7">
        <v>0.12426938224733157</v>
      </c>
      <c r="AR7" s="7">
        <v>5.7961072006357132E-2</v>
      </c>
      <c r="AS7" s="7">
        <v>0.26190563628059943</v>
      </c>
      <c r="AT7" s="7">
        <v>3.6655807104802262E-3</v>
      </c>
      <c r="AU7" s="7">
        <v>2.0510624698933331</v>
      </c>
      <c r="AV7" s="7">
        <v>60.555177682565073</v>
      </c>
      <c r="AW7" s="7">
        <v>1.6603839041993649</v>
      </c>
      <c r="AX7" s="7">
        <v>10.841330198007618</v>
      </c>
      <c r="AY7" s="7">
        <v>4.3951338640571427</v>
      </c>
      <c r="AZ7" s="7"/>
      <c r="BA7" s="7">
        <v>5.4694999197155552</v>
      </c>
      <c r="BB7" s="7">
        <v>2.0510624698933331</v>
      </c>
      <c r="BC7" s="7">
        <v>12.501714102206982</v>
      </c>
      <c r="BD7" s="7">
        <v>10.841330198007618</v>
      </c>
      <c r="BE7" s="7">
        <v>1.2697053385053967</v>
      </c>
      <c r="BF7" s="7">
        <v>0.39067856569396819</v>
      </c>
      <c r="BG7" s="7">
        <v>24.612749638719997</v>
      </c>
      <c r="BH7" s="7">
        <v>3.3207678083987298</v>
      </c>
      <c r="BI7" s="7">
        <v>11.525017687972063</v>
      </c>
      <c r="BJ7" s="7">
        <v>24.222071073026029</v>
      </c>
      <c r="BK7" s="10"/>
    </row>
    <row r="8" spans="1:66" x14ac:dyDescent="0.2">
      <c r="A8" s="6" t="s">
        <v>32</v>
      </c>
      <c r="B8" s="7">
        <v>54.89</v>
      </c>
      <c r="C8" s="7">
        <f t="shared" si="0"/>
        <v>25.661075</v>
      </c>
      <c r="D8" s="8">
        <v>1.022</v>
      </c>
      <c r="E8" s="8">
        <f t="shared" si="1"/>
        <v>0.61268900000000004</v>
      </c>
      <c r="F8" s="7">
        <v>20.260000000000002</v>
      </c>
      <c r="G8" s="7">
        <f t="shared" si="2"/>
        <v>10.725644000000001</v>
      </c>
      <c r="H8" s="7">
        <v>6.19</v>
      </c>
      <c r="I8" s="7">
        <f t="shared" si="3"/>
        <v>4.3286670000000003</v>
      </c>
      <c r="J8" s="8">
        <v>2.3E-2</v>
      </c>
      <c r="K8" s="8">
        <f t="shared" si="4"/>
        <v>1.78158E-2</v>
      </c>
      <c r="L8" s="7">
        <v>1.78</v>
      </c>
      <c r="M8" s="7">
        <f t="shared" si="5"/>
        <v>1.073518</v>
      </c>
      <c r="N8" s="9">
        <v>1.75</v>
      </c>
      <c r="O8" s="7">
        <f t="shared" si="6"/>
        <v>1.2508999999999999</v>
      </c>
      <c r="P8" s="7">
        <v>0.71</v>
      </c>
      <c r="Q8" s="7">
        <f t="shared" si="7"/>
        <v>0.52667799999999998</v>
      </c>
      <c r="R8" s="7">
        <v>3.36</v>
      </c>
      <c r="S8" s="7">
        <f t="shared" si="8"/>
        <v>2.789472</v>
      </c>
      <c r="T8" s="8">
        <v>8.8999999999999996E-2</v>
      </c>
      <c r="U8" s="8">
        <f t="shared" si="9"/>
        <v>3.8839600000000002E-2</v>
      </c>
      <c r="V8" s="9">
        <v>13</v>
      </c>
      <c r="W8" s="9">
        <v>605</v>
      </c>
      <c r="X8" s="9">
        <v>18</v>
      </c>
      <c r="Y8" s="9">
        <v>116</v>
      </c>
      <c r="Z8" s="9">
        <v>49</v>
      </c>
      <c r="AA8" s="9" t="s">
        <v>99</v>
      </c>
      <c r="AB8" s="9">
        <v>60</v>
      </c>
      <c r="AC8" s="9">
        <v>23</v>
      </c>
      <c r="AD8" s="9">
        <v>136</v>
      </c>
      <c r="AE8" s="9">
        <v>115</v>
      </c>
      <c r="AF8" s="9">
        <v>18</v>
      </c>
      <c r="AG8" s="9">
        <v>4</v>
      </c>
      <c r="AH8" s="9">
        <v>231</v>
      </c>
      <c r="AI8" s="9">
        <v>32</v>
      </c>
      <c r="AJ8" s="9">
        <v>114</v>
      </c>
      <c r="AK8" s="9">
        <v>234</v>
      </c>
      <c r="AL8" s="7">
        <v>2.3924973642608314</v>
      </c>
      <c r="AM8" s="7">
        <v>5.7123749399103682E-2</v>
      </c>
      <c r="AN8" s="7">
        <v>0.40358108100548556</v>
      </c>
      <c r="AO8" s="7">
        <v>1.6610471128819862E-3</v>
      </c>
      <c r="AP8" s="7">
        <v>0.10008890841426397</v>
      </c>
      <c r="AQ8" s="7">
        <v>0.11662702957510056</v>
      </c>
      <c r="AR8" s="7">
        <v>4.9104557264813185E-2</v>
      </c>
      <c r="AS8" s="7">
        <v>0.26007501274515543</v>
      </c>
      <c r="AT8" s="7">
        <v>3.6211904851587463E-3</v>
      </c>
      <c r="AU8" s="7">
        <v>1.2120484327094949</v>
      </c>
      <c r="AV8" s="7">
        <v>56.40686936840342</v>
      </c>
      <c r="AW8" s="7">
        <v>1.6782209068285316</v>
      </c>
      <c r="AX8" s="7">
        <v>10.815201399561648</v>
      </c>
      <c r="AY8" s="7">
        <v>4.568490246366558</v>
      </c>
      <c r="AZ8" s="7"/>
      <c r="BA8" s="7">
        <v>5.594069689428439</v>
      </c>
      <c r="BB8" s="7">
        <v>2.1443933809475682</v>
      </c>
      <c r="BC8" s="7">
        <v>12.679891296037795</v>
      </c>
      <c r="BD8" s="7">
        <v>10.72196690473784</v>
      </c>
      <c r="BE8" s="7">
        <v>1.6782209068285316</v>
      </c>
      <c r="BF8" s="7">
        <v>0.37293797929522926</v>
      </c>
      <c r="BG8" s="7">
        <v>21.537168304299488</v>
      </c>
      <c r="BH8" s="7">
        <v>2.9835038343618341</v>
      </c>
      <c r="BI8" s="7">
        <v>10.628732409914033</v>
      </c>
      <c r="BJ8" s="7">
        <v>21.816871788770911</v>
      </c>
      <c r="BK8" s="10"/>
    </row>
    <row r="9" spans="1:66" x14ac:dyDescent="0.2">
      <c r="A9" s="6" t="s">
        <v>33</v>
      </c>
      <c r="B9" s="7">
        <v>55.16</v>
      </c>
      <c r="C9" s="7">
        <f t="shared" si="0"/>
        <v>25.787299999999998</v>
      </c>
      <c r="D9" s="8">
        <v>0.98899999999999999</v>
      </c>
      <c r="E9" s="8">
        <f t="shared" si="1"/>
        <v>0.59290549999999997</v>
      </c>
      <c r="F9" s="7">
        <v>19.13</v>
      </c>
      <c r="G9" s="7">
        <f t="shared" si="2"/>
        <v>10.127421999999999</v>
      </c>
      <c r="H9" s="7">
        <v>6.1</v>
      </c>
      <c r="I9" s="7">
        <f t="shared" si="3"/>
        <v>4.2657299999999996</v>
      </c>
      <c r="J9" s="8">
        <v>3.1E-2</v>
      </c>
      <c r="K9" s="8">
        <f t="shared" si="4"/>
        <v>2.4012599999999999E-2</v>
      </c>
      <c r="L9" s="7">
        <v>1.7</v>
      </c>
      <c r="M9" s="7">
        <f t="shared" si="5"/>
        <v>1.0252699999999999</v>
      </c>
      <c r="N9" s="9">
        <v>2.19</v>
      </c>
      <c r="O9" s="7">
        <f t="shared" si="6"/>
        <v>1.565412</v>
      </c>
      <c r="P9" s="7">
        <v>0.9</v>
      </c>
      <c r="Q9" s="7">
        <f t="shared" si="7"/>
        <v>0.66761999999999999</v>
      </c>
      <c r="R9" s="7">
        <v>3.19</v>
      </c>
      <c r="S9" s="7">
        <f t="shared" si="8"/>
        <v>2.6483380000000003</v>
      </c>
      <c r="T9" s="8">
        <v>9.2999999999999999E-2</v>
      </c>
      <c r="U9" s="8">
        <f t="shared" si="9"/>
        <v>4.0585200000000002E-2</v>
      </c>
      <c r="V9" s="9">
        <v>32</v>
      </c>
      <c r="W9" s="9">
        <v>589</v>
      </c>
      <c r="X9" s="9">
        <v>18</v>
      </c>
      <c r="Y9" s="9">
        <v>112</v>
      </c>
      <c r="Z9" s="9">
        <v>47</v>
      </c>
      <c r="AA9" s="9" t="s">
        <v>99</v>
      </c>
      <c r="AB9" s="9">
        <v>58</v>
      </c>
      <c r="AC9" s="9">
        <v>23</v>
      </c>
      <c r="AD9" s="9">
        <v>124</v>
      </c>
      <c r="AE9" s="9">
        <v>116</v>
      </c>
      <c r="AF9" s="9">
        <v>17</v>
      </c>
      <c r="AG9" s="9">
        <v>4</v>
      </c>
      <c r="AH9" s="9">
        <v>245</v>
      </c>
      <c r="AI9" s="9">
        <v>34</v>
      </c>
      <c r="AJ9" s="9">
        <v>119</v>
      </c>
      <c r="AK9" s="9">
        <v>267</v>
      </c>
      <c r="AL9" s="7">
        <v>2.5462847307044183</v>
      </c>
      <c r="AM9" s="7">
        <v>5.8544563463436207E-2</v>
      </c>
      <c r="AN9" s="7">
        <v>0.42120591005292363</v>
      </c>
      <c r="AO9" s="7">
        <v>2.3710476368023372E-3</v>
      </c>
      <c r="AP9" s="7">
        <v>0.10123701767340197</v>
      </c>
      <c r="AQ9" s="7">
        <v>0.15457161753504498</v>
      </c>
      <c r="AR9" s="7">
        <v>6.5922008582243341E-2</v>
      </c>
      <c r="AS9" s="7">
        <v>0.26150169312585181</v>
      </c>
      <c r="AT9" s="7">
        <v>4.0074561917139429E-3</v>
      </c>
      <c r="AU9" s="7">
        <v>3.1597379866268041</v>
      </c>
      <c r="AV9" s="7">
        <v>58.158927316349612</v>
      </c>
      <c r="AW9" s="7">
        <v>1.7773526174775773</v>
      </c>
      <c r="AX9" s="7">
        <v>11.059082953193814</v>
      </c>
      <c r="AY9" s="7">
        <v>4.6408651678581183</v>
      </c>
      <c r="AZ9" s="7"/>
      <c r="BA9" s="7">
        <v>5.7270251007610824</v>
      </c>
      <c r="BB9" s="7">
        <v>2.2710616778880155</v>
      </c>
      <c r="BC9" s="7">
        <v>12.243984698178867</v>
      </c>
      <c r="BD9" s="7">
        <v>11.454050201522165</v>
      </c>
      <c r="BE9" s="7">
        <v>1.6786108053954898</v>
      </c>
      <c r="BF9" s="7">
        <v>0.39496724832835051</v>
      </c>
      <c r="BG9" s="7">
        <v>24.19174396011147</v>
      </c>
      <c r="BH9" s="7">
        <v>3.3572216107909796</v>
      </c>
      <c r="BI9" s="7">
        <v>11.750275637768429</v>
      </c>
      <c r="BJ9" s="7">
        <v>26.364063825917398</v>
      </c>
      <c r="BK9" s="10"/>
    </row>
    <row r="10" spans="1:66" x14ac:dyDescent="0.2">
      <c r="A10" s="6" t="s">
        <v>34</v>
      </c>
      <c r="B10" s="7">
        <v>55.62</v>
      </c>
      <c r="C10" s="7">
        <f t="shared" si="0"/>
        <v>26.00235</v>
      </c>
      <c r="D10" s="8">
        <v>0.98199999999999998</v>
      </c>
      <c r="E10" s="8">
        <f t="shared" si="1"/>
        <v>0.58870900000000004</v>
      </c>
      <c r="F10" s="7">
        <v>19.149999999999999</v>
      </c>
      <c r="G10" s="7">
        <f t="shared" si="2"/>
        <v>10.13801</v>
      </c>
      <c r="H10" s="7">
        <v>8.84</v>
      </c>
      <c r="I10" s="7">
        <f t="shared" si="3"/>
        <v>6.1818119999999999</v>
      </c>
      <c r="J10" s="8">
        <v>2.1999999999999999E-2</v>
      </c>
      <c r="K10" s="8">
        <f t="shared" si="4"/>
        <v>1.7041199999999999E-2</v>
      </c>
      <c r="L10" s="7">
        <v>1.84</v>
      </c>
      <c r="M10" s="7">
        <f t="shared" si="5"/>
        <v>1.109704</v>
      </c>
      <c r="N10" s="9">
        <v>0.49</v>
      </c>
      <c r="O10" s="7">
        <f t="shared" si="6"/>
        <v>0.35025200000000001</v>
      </c>
      <c r="P10" s="7">
        <v>0.77</v>
      </c>
      <c r="Q10" s="7">
        <f t="shared" si="7"/>
        <v>0.57118599999999997</v>
      </c>
      <c r="R10" s="7">
        <v>3.19</v>
      </c>
      <c r="S10" s="7">
        <f t="shared" si="8"/>
        <v>2.6483380000000003</v>
      </c>
      <c r="T10" s="8">
        <v>0.11700000000000001</v>
      </c>
      <c r="U10" s="8">
        <f t="shared" si="9"/>
        <v>5.1058800000000001E-2</v>
      </c>
      <c r="V10" s="9">
        <v>35</v>
      </c>
      <c r="W10" s="9">
        <v>571</v>
      </c>
      <c r="X10" s="9">
        <v>20</v>
      </c>
      <c r="Y10" s="9">
        <v>119</v>
      </c>
      <c r="Z10" s="9">
        <v>45</v>
      </c>
      <c r="AA10" s="9" t="s">
        <v>99</v>
      </c>
      <c r="AB10" s="9">
        <v>63</v>
      </c>
      <c r="AC10" s="9">
        <v>23</v>
      </c>
      <c r="AD10" s="9">
        <v>124</v>
      </c>
      <c r="AE10" s="9">
        <v>93</v>
      </c>
      <c r="AF10" s="9">
        <v>17</v>
      </c>
      <c r="AG10" s="9">
        <v>4</v>
      </c>
      <c r="AH10" s="9">
        <v>253</v>
      </c>
      <c r="AI10" s="9">
        <v>34</v>
      </c>
      <c r="AJ10" s="9">
        <v>122</v>
      </c>
      <c r="AK10" s="9">
        <v>255</v>
      </c>
      <c r="AL10" s="7">
        <v>2.5648376752439583</v>
      </c>
      <c r="AM10" s="7">
        <v>5.8069483064230563E-2</v>
      </c>
      <c r="AN10" s="7">
        <v>0.60976582189206763</v>
      </c>
      <c r="AO10" s="7">
        <v>1.6809216009848087E-3</v>
      </c>
      <c r="AP10" s="7">
        <v>0.10945974604483524</v>
      </c>
      <c r="AQ10" s="7">
        <v>3.4548397565202643E-2</v>
      </c>
      <c r="AR10" s="7">
        <v>5.6341037343620691E-2</v>
      </c>
      <c r="AS10" s="7">
        <v>0.26122858430796581</v>
      </c>
      <c r="AT10" s="7">
        <v>5.0363730160061003E-3</v>
      </c>
      <c r="AU10" s="7">
        <v>3.4523540615959147</v>
      </c>
      <c r="AV10" s="7">
        <v>56.322690547750497</v>
      </c>
      <c r="AW10" s="7">
        <v>1.9727737494833799</v>
      </c>
      <c r="AX10" s="7">
        <v>11.738003809426111</v>
      </c>
      <c r="AY10" s="7">
        <v>4.4387409363376049</v>
      </c>
      <c r="AZ10" s="7"/>
      <c r="BA10" s="7">
        <v>6.2142373108726465</v>
      </c>
      <c r="BB10" s="7">
        <v>2.2686898119058871</v>
      </c>
      <c r="BC10" s="7">
        <v>12.231197246796956</v>
      </c>
      <c r="BD10" s="7">
        <v>9.1733979350977162</v>
      </c>
      <c r="BE10" s="7">
        <v>1.6768576870608729</v>
      </c>
      <c r="BF10" s="7">
        <v>0.39455474989667599</v>
      </c>
      <c r="BG10" s="7">
        <v>24.955587930964757</v>
      </c>
      <c r="BH10" s="7">
        <v>3.3537153741217458</v>
      </c>
      <c r="BI10" s="7">
        <v>12.033919871848617</v>
      </c>
      <c r="BJ10" s="7">
        <v>25.152865305913096</v>
      </c>
      <c r="BK10" s="10"/>
    </row>
    <row r="11" spans="1:66" x14ac:dyDescent="0.2">
      <c r="A11" s="6" t="s">
        <v>35</v>
      </c>
      <c r="B11" s="7">
        <v>54.96</v>
      </c>
      <c r="C11" s="7">
        <f t="shared" si="0"/>
        <v>25.693800000000003</v>
      </c>
      <c r="D11" s="8">
        <v>0.86599999999999999</v>
      </c>
      <c r="E11" s="8">
        <f t="shared" si="1"/>
        <v>0.51916700000000005</v>
      </c>
      <c r="F11" s="7">
        <v>17.72</v>
      </c>
      <c r="G11" s="7">
        <f t="shared" si="2"/>
        <v>9.3809679999999993</v>
      </c>
      <c r="H11" s="7">
        <v>6.36</v>
      </c>
      <c r="I11" s="7">
        <f t="shared" si="3"/>
        <v>4.4475480000000003</v>
      </c>
      <c r="J11" s="8">
        <v>0.06</v>
      </c>
      <c r="K11" s="8">
        <f t="shared" si="4"/>
        <v>4.6475999999999996E-2</v>
      </c>
      <c r="L11" s="7">
        <v>1.43</v>
      </c>
      <c r="M11" s="7">
        <f t="shared" si="5"/>
        <v>0.86243299999999989</v>
      </c>
      <c r="N11" s="9">
        <v>3.74</v>
      </c>
      <c r="O11" s="7">
        <f t="shared" si="6"/>
        <v>2.673352</v>
      </c>
      <c r="P11" s="7">
        <v>0.8</v>
      </c>
      <c r="Q11" s="7">
        <f t="shared" si="7"/>
        <v>0.59344000000000008</v>
      </c>
      <c r="R11" s="7">
        <v>2.94</v>
      </c>
      <c r="S11" s="7">
        <f t="shared" si="8"/>
        <v>2.440788</v>
      </c>
      <c r="T11" s="8">
        <v>0.112</v>
      </c>
      <c r="U11" s="8">
        <f t="shared" si="9"/>
        <v>4.8876800000000005E-2</v>
      </c>
      <c r="V11" s="9">
        <v>29</v>
      </c>
      <c r="W11" s="9">
        <v>575</v>
      </c>
      <c r="X11" s="9">
        <v>19</v>
      </c>
      <c r="Y11" s="9">
        <v>100</v>
      </c>
      <c r="Z11" s="9">
        <v>42</v>
      </c>
      <c r="AA11" s="9" t="s">
        <v>99</v>
      </c>
      <c r="AB11" s="9">
        <v>49</v>
      </c>
      <c r="AC11" s="9">
        <v>23</v>
      </c>
      <c r="AD11" s="9">
        <v>118</v>
      </c>
      <c r="AE11" s="9">
        <v>128</v>
      </c>
      <c r="AF11" s="9">
        <v>18</v>
      </c>
      <c r="AG11" s="9">
        <v>4</v>
      </c>
      <c r="AH11" s="9">
        <v>190</v>
      </c>
      <c r="AI11" s="9">
        <v>34</v>
      </c>
      <c r="AJ11" s="9">
        <v>105</v>
      </c>
      <c r="AK11" s="9">
        <v>289</v>
      </c>
      <c r="AL11" s="7">
        <v>2.7389284346775304</v>
      </c>
      <c r="AM11" s="7">
        <v>5.5342582982907527E-2</v>
      </c>
      <c r="AN11" s="7">
        <v>0.47410331215286106</v>
      </c>
      <c r="AO11" s="7">
        <v>4.954286167482929E-3</v>
      </c>
      <c r="AP11" s="7">
        <v>9.1934329165177839E-2</v>
      </c>
      <c r="AQ11" s="7">
        <v>0.28497613465902455</v>
      </c>
      <c r="AR11" s="7">
        <v>6.3259996196554563E-2</v>
      </c>
      <c r="AS11" s="7">
        <v>0.26018508964106901</v>
      </c>
      <c r="AT11" s="7">
        <v>5.2102085840181958E-3</v>
      </c>
      <c r="AU11" s="7">
        <v>3.0913654113306861</v>
      </c>
      <c r="AV11" s="7">
        <v>61.294314190177396</v>
      </c>
      <c r="AW11" s="7">
        <v>2.0253773384580356</v>
      </c>
      <c r="AX11" s="7">
        <v>10.659880728726502</v>
      </c>
      <c r="AY11" s="7">
        <v>4.4771499060651312</v>
      </c>
      <c r="AZ11" s="7"/>
      <c r="BA11" s="7">
        <v>5.2233415570759867</v>
      </c>
      <c r="BB11" s="7">
        <v>2.4517725676070956</v>
      </c>
      <c r="BC11" s="7">
        <v>12.578659259897274</v>
      </c>
      <c r="BD11" s="7">
        <v>13.644647332769924</v>
      </c>
      <c r="BE11" s="7">
        <v>1.9187785311707706</v>
      </c>
      <c r="BF11" s="7">
        <v>0.42639522914906014</v>
      </c>
      <c r="BG11" s="7">
        <v>20.253773384580356</v>
      </c>
      <c r="BH11" s="7">
        <v>3.6243594477670111</v>
      </c>
      <c r="BI11" s="7">
        <v>11.192874765162829</v>
      </c>
      <c r="BJ11" s="7">
        <v>30.807055306019596</v>
      </c>
      <c r="BK11" s="10"/>
    </row>
    <row r="12" spans="1:66" x14ac:dyDescent="0.2">
      <c r="A12" s="6" t="s">
        <v>36</v>
      </c>
      <c r="B12" s="7">
        <v>55.62</v>
      </c>
      <c r="C12" s="7">
        <f t="shared" si="0"/>
        <v>26.00235</v>
      </c>
      <c r="D12" s="8">
        <v>1.01</v>
      </c>
      <c r="E12" s="8">
        <f t="shared" si="1"/>
        <v>0.60549500000000001</v>
      </c>
      <c r="F12" s="7">
        <v>19.86</v>
      </c>
      <c r="G12" s="7">
        <f t="shared" si="2"/>
        <v>10.513883999999999</v>
      </c>
      <c r="H12" s="7">
        <v>6.77</v>
      </c>
      <c r="I12" s="7">
        <f t="shared" si="3"/>
        <v>4.7342610000000001</v>
      </c>
      <c r="J12" s="8">
        <v>0.02</v>
      </c>
      <c r="K12" s="8">
        <f t="shared" si="4"/>
        <v>1.5491999999999999E-2</v>
      </c>
      <c r="L12" s="7">
        <v>1.68</v>
      </c>
      <c r="M12" s="7">
        <f t="shared" si="5"/>
        <v>1.0132079999999999</v>
      </c>
      <c r="N12" s="9">
        <v>0.56000000000000005</v>
      </c>
      <c r="O12" s="7">
        <f t="shared" si="6"/>
        <v>0.40028800000000003</v>
      </c>
      <c r="P12" s="7">
        <v>0.78</v>
      </c>
      <c r="Q12" s="7">
        <f t="shared" si="7"/>
        <v>0.57860400000000001</v>
      </c>
      <c r="R12" s="7">
        <v>3.3</v>
      </c>
      <c r="S12" s="7">
        <f t="shared" si="8"/>
        <v>2.7396600000000002</v>
      </c>
      <c r="T12" s="8">
        <v>0.11600000000000001</v>
      </c>
      <c r="U12" s="8">
        <f t="shared" si="9"/>
        <v>5.0622400000000005E-2</v>
      </c>
      <c r="V12" s="9">
        <v>32</v>
      </c>
      <c r="W12" s="9">
        <v>647</v>
      </c>
      <c r="X12" s="9">
        <v>20</v>
      </c>
      <c r="Y12" s="9">
        <v>114</v>
      </c>
      <c r="Z12" s="9">
        <v>51</v>
      </c>
      <c r="AA12" s="9" t="s">
        <v>99</v>
      </c>
      <c r="AB12" s="9">
        <v>60</v>
      </c>
      <c r="AC12" s="9">
        <v>26</v>
      </c>
      <c r="AD12" s="9">
        <v>130</v>
      </c>
      <c r="AE12" s="9">
        <v>100</v>
      </c>
      <c r="AF12" s="9">
        <v>18</v>
      </c>
      <c r="AG12" s="9">
        <v>4</v>
      </c>
      <c r="AH12" s="9">
        <v>238</v>
      </c>
      <c r="AI12" s="9">
        <v>34</v>
      </c>
      <c r="AJ12" s="9">
        <v>113</v>
      </c>
      <c r="AK12" s="9">
        <v>237</v>
      </c>
      <c r="AL12" s="7">
        <v>2.4731440826244615</v>
      </c>
      <c r="AM12" s="7">
        <v>5.7590039989027848E-2</v>
      </c>
      <c r="AN12" s="7">
        <v>0.45028659247144065</v>
      </c>
      <c r="AO12" s="7">
        <v>1.4734802095971384E-3</v>
      </c>
      <c r="AP12" s="7">
        <v>9.6368573212335232E-2</v>
      </c>
      <c r="AQ12" s="7">
        <v>3.8072324176298696E-2</v>
      </c>
      <c r="AR12" s="7">
        <v>5.5032374334736817E-2</v>
      </c>
      <c r="AS12" s="7">
        <v>0.2605754448118317</v>
      </c>
      <c r="AT12" s="7">
        <v>4.8148143920933506E-3</v>
      </c>
      <c r="AU12" s="7">
        <v>3.0435945460307536</v>
      </c>
      <c r="AV12" s="7">
        <v>61.5376772275593</v>
      </c>
      <c r="AW12" s="7">
        <v>1.902246591269221</v>
      </c>
      <c r="AX12" s="7">
        <v>10.842805570234558</v>
      </c>
      <c r="AY12" s="7">
        <v>4.8507288077365134</v>
      </c>
      <c r="AZ12" s="7"/>
      <c r="BA12" s="7">
        <v>5.7067397738076631</v>
      </c>
      <c r="BB12" s="7">
        <v>2.4729205686499873</v>
      </c>
      <c r="BC12" s="7">
        <v>12.364602843249935</v>
      </c>
      <c r="BD12" s="7">
        <v>9.5112329563461042</v>
      </c>
      <c r="BE12" s="7">
        <v>1.7120219321422989</v>
      </c>
      <c r="BF12" s="7">
        <v>0.3804493182538442</v>
      </c>
      <c r="BG12" s="7">
        <v>22.63673443610373</v>
      </c>
      <c r="BH12" s="7">
        <v>3.2338192051576757</v>
      </c>
      <c r="BI12" s="7">
        <v>10.747693240671099</v>
      </c>
      <c r="BJ12" s="7">
        <v>22.541622106540267</v>
      </c>
      <c r="BK12" s="10"/>
    </row>
    <row r="13" spans="1:66" x14ac:dyDescent="0.2">
      <c r="A13" s="6" t="s">
        <v>37</v>
      </c>
      <c r="B13" s="7">
        <v>56.65</v>
      </c>
      <c r="C13" s="7">
        <f t="shared" si="0"/>
        <v>26.483875000000001</v>
      </c>
      <c r="D13" s="8">
        <v>1.143</v>
      </c>
      <c r="E13" s="8">
        <f t="shared" si="1"/>
        <v>0.68522850000000002</v>
      </c>
      <c r="F13" s="7">
        <v>19.41</v>
      </c>
      <c r="G13" s="7">
        <f t="shared" si="2"/>
        <v>10.275653999999999</v>
      </c>
      <c r="H13" s="7">
        <v>7.16</v>
      </c>
      <c r="I13" s="7">
        <f t="shared" si="3"/>
        <v>5.0069880000000007</v>
      </c>
      <c r="J13" s="8">
        <v>1.4E-2</v>
      </c>
      <c r="K13" s="8">
        <f t="shared" si="4"/>
        <v>1.0844399999999999E-2</v>
      </c>
      <c r="L13" s="7">
        <v>1.49</v>
      </c>
      <c r="M13" s="7">
        <f t="shared" si="5"/>
        <v>0.89861899999999995</v>
      </c>
      <c r="N13" s="9">
        <v>0.32</v>
      </c>
      <c r="O13" s="7">
        <f t="shared" si="6"/>
        <v>0.22873599999999999</v>
      </c>
      <c r="P13" s="7">
        <v>0.71</v>
      </c>
      <c r="Q13" s="7">
        <f t="shared" si="7"/>
        <v>0.52667799999999998</v>
      </c>
      <c r="R13" s="7">
        <v>3.18</v>
      </c>
      <c r="S13" s="7">
        <f t="shared" si="8"/>
        <v>2.6400360000000003</v>
      </c>
      <c r="T13" s="8">
        <v>0.13600000000000001</v>
      </c>
      <c r="U13" s="8">
        <f t="shared" si="9"/>
        <v>5.9350400000000005E-2</v>
      </c>
      <c r="V13" s="9">
        <v>37</v>
      </c>
      <c r="W13" s="9">
        <v>545</v>
      </c>
      <c r="X13" s="9">
        <v>12</v>
      </c>
      <c r="Y13" s="9">
        <v>115</v>
      </c>
      <c r="Z13" s="9">
        <v>42</v>
      </c>
      <c r="AA13" s="9" t="s">
        <v>99</v>
      </c>
      <c r="AB13" s="9">
        <v>49</v>
      </c>
      <c r="AC13" s="9">
        <v>23</v>
      </c>
      <c r="AD13" s="9">
        <v>121</v>
      </c>
      <c r="AE13" s="9">
        <v>96</v>
      </c>
      <c r="AF13" s="9">
        <v>20</v>
      </c>
      <c r="AG13" s="9">
        <v>5</v>
      </c>
      <c r="AH13" s="9">
        <v>256</v>
      </c>
      <c r="AI13" s="9">
        <v>35</v>
      </c>
      <c r="AJ13" s="9">
        <v>103</v>
      </c>
      <c r="AK13" s="9">
        <v>265</v>
      </c>
      <c r="AL13" s="7">
        <v>2.5773420358451151</v>
      </c>
      <c r="AM13" s="7">
        <v>6.6684660655175823E-2</v>
      </c>
      <c r="AN13" s="7">
        <v>0.48726708781747624</v>
      </c>
      <c r="AO13" s="7">
        <v>1.0553488858227418E-3</v>
      </c>
      <c r="AP13" s="7">
        <v>8.7451270741502191E-2</v>
      </c>
      <c r="AQ13" s="7">
        <v>2.2259994351697714E-2</v>
      </c>
      <c r="AR13" s="7">
        <v>5.1254937155338243E-2</v>
      </c>
      <c r="AS13" s="7">
        <v>0.25692145726199039</v>
      </c>
      <c r="AT13" s="7">
        <v>5.7758270179202225E-3</v>
      </c>
      <c r="AU13" s="7">
        <v>3.6007440499650927</v>
      </c>
      <c r="AV13" s="7">
        <v>53.037986681918255</v>
      </c>
      <c r="AW13" s="7">
        <v>1.1678088810697598</v>
      </c>
      <c r="AX13" s="7">
        <v>11.19150177691853</v>
      </c>
      <c r="AY13" s="7">
        <v>4.087331083744159</v>
      </c>
      <c r="AZ13" s="7"/>
      <c r="BA13" s="7">
        <v>4.7685529310348524</v>
      </c>
      <c r="BB13" s="7">
        <v>2.2383003553837062</v>
      </c>
      <c r="BC13" s="7">
        <v>11.77540621745341</v>
      </c>
      <c r="BD13" s="7">
        <v>9.3424710485580782</v>
      </c>
      <c r="BE13" s="7">
        <v>1.9463481351162661</v>
      </c>
      <c r="BF13" s="7">
        <v>0.48658703377906654</v>
      </c>
      <c r="BG13" s="7">
        <v>24.913256129488207</v>
      </c>
      <c r="BH13" s="7">
        <v>3.406109236453466</v>
      </c>
      <c r="BI13" s="7">
        <v>10.023692895848772</v>
      </c>
      <c r="BJ13" s="7">
        <v>25.789112790290527</v>
      </c>
      <c r="BK13" s="10"/>
    </row>
    <row r="14" spans="1:66" x14ac:dyDescent="0.2">
      <c r="A14" s="6" t="s">
        <v>38</v>
      </c>
      <c r="B14" s="7">
        <v>56.64</v>
      </c>
      <c r="C14" s="7">
        <f t="shared" si="0"/>
        <v>26.479200000000002</v>
      </c>
      <c r="D14" s="8">
        <v>0.98699999999999999</v>
      </c>
      <c r="E14" s="8">
        <f t="shared" si="1"/>
        <v>0.59170650000000002</v>
      </c>
      <c r="F14" s="7">
        <v>19.23</v>
      </c>
      <c r="G14" s="7">
        <f t="shared" si="2"/>
        <v>10.180362000000001</v>
      </c>
      <c r="H14" s="7">
        <v>6.98</v>
      </c>
      <c r="I14" s="7">
        <f t="shared" si="3"/>
        <v>4.8811140000000002</v>
      </c>
      <c r="J14" s="8">
        <v>2.5000000000000001E-2</v>
      </c>
      <c r="K14" s="8">
        <f t="shared" si="4"/>
        <v>1.9365E-2</v>
      </c>
      <c r="L14" s="7">
        <v>1.6</v>
      </c>
      <c r="M14" s="7">
        <f t="shared" si="5"/>
        <v>0.96496000000000004</v>
      </c>
      <c r="N14" s="9">
        <v>0.84</v>
      </c>
      <c r="O14" s="7">
        <f t="shared" si="6"/>
        <v>0.60043199999999997</v>
      </c>
      <c r="P14" s="7">
        <v>0.82</v>
      </c>
      <c r="Q14" s="7">
        <f t="shared" si="7"/>
        <v>0.60827599999999993</v>
      </c>
      <c r="R14" s="7">
        <v>3.18</v>
      </c>
      <c r="S14" s="7">
        <f t="shared" si="8"/>
        <v>2.6400360000000003</v>
      </c>
      <c r="T14" s="8">
        <v>0.13300000000000001</v>
      </c>
      <c r="U14" s="8">
        <f t="shared" si="9"/>
        <v>5.8041200000000001E-2</v>
      </c>
      <c r="V14" s="9">
        <v>38</v>
      </c>
      <c r="W14" s="9">
        <v>564</v>
      </c>
      <c r="X14" s="9">
        <v>25</v>
      </c>
      <c r="Y14" s="9">
        <v>110</v>
      </c>
      <c r="Z14" s="9">
        <v>44</v>
      </c>
      <c r="AA14" s="9" t="s">
        <v>99</v>
      </c>
      <c r="AB14" s="9">
        <v>78</v>
      </c>
      <c r="AC14" s="9">
        <v>24</v>
      </c>
      <c r="AD14" s="9">
        <v>122</v>
      </c>
      <c r="AE14" s="9">
        <v>111</v>
      </c>
      <c r="AF14" s="9">
        <v>20</v>
      </c>
      <c r="AG14" s="9">
        <v>5</v>
      </c>
      <c r="AH14" s="9">
        <v>245</v>
      </c>
      <c r="AI14" s="9">
        <v>39</v>
      </c>
      <c r="AJ14" s="9">
        <v>118</v>
      </c>
      <c r="AK14" s="9">
        <v>252</v>
      </c>
      <c r="AL14" s="7">
        <v>2.6010077048340716</v>
      </c>
      <c r="AM14" s="7">
        <v>5.8122343783059971E-2</v>
      </c>
      <c r="AN14" s="7">
        <v>0.47946369687050422</v>
      </c>
      <c r="AO14" s="7">
        <v>1.9021916902365553E-3</v>
      </c>
      <c r="AP14" s="7">
        <v>9.4786413292572508E-2</v>
      </c>
      <c r="AQ14" s="7">
        <v>5.8979435112425267E-2</v>
      </c>
      <c r="AR14" s="7">
        <v>5.9749938165263659E-2</v>
      </c>
      <c r="AS14" s="7">
        <v>0.25932633829720397</v>
      </c>
      <c r="AT14" s="7">
        <v>5.7012903863340025E-3</v>
      </c>
      <c r="AU14" s="7">
        <v>3.7326766965654068</v>
      </c>
      <c r="AV14" s="7">
        <v>55.400780443760247</v>
      </c>
      <c r="AW14" s="7">
        <v>2.4557083530035571</v>
      </c>
      <c r="AX14" s="7">
        <v>10.805116753215652</v>
      </c>
      <c r="AY14" s="7">
        <v>4.3220467012862605</v>
      </c>
      <c r="AZ14" s="7"/>
      <c r="BA14" s="7">
        <v>7.6618100613710984</v>
      </c>
      <c r="BB14" s="7">
        <v>2.3574800188834146</v>
      </c>
      <c r="BC14" s="7">
        <v>11.983856762657359</v>
      </c>
      <c r="BD14" s="7">
        <v>10.903345087335794</v>
      </c>
      <c r="BE14" s="7">
        <v>1.9645666824028456</v>
      </c>
      <c r="BF14" s="7">
        <v>0.4911416706007114</v>
      </c>
      <c r="BG14" s="7">
        <v>24.065941859434858</v>
      </c>
      <c r="BH14" s="7">
        <v>3.8309050306855492</v>
      </c>
      <c r="BI14" s="7">
        <v>11.590943426176789</v>
      </c>
      <c r="BJ14" s="7">
        <v>24.753540198275857</v>
      </c>
      <c r="BK14" s="10"/>
      <c r="BN14" s="11"/>
    </row>
    <row r="15" spans="1:66" x14ac:dyDescent="0.2">
      <c r="A15" s="6" t="s">
        <v>39</v>
      </c>
      <c r="B15" s="7">
        <v>57.69</v>
      </c>
      <c r="C15" s="7">
        <f t="shared" si="0"/>
        <v>26.970075000000001</v>
      </c>
      <c r="D15" s="8">
        <v>0.92500000000000004</v>
      </c>
      <c r="E15" s="8">
        <f t="shared" si="1"/>
        <v>0.55453750000000002</v>
      </c>
      <c r="F15" s="7">
        <v>19</v>
      </c>
      <c r="G15" s="7">
        <f t="shared" si="2"/>
        <v>10.0586</v>
      </c>
      <c r="H15" s="7">
        <v>5.78</v>
      </c>
      <c r="I15" s="7">
        <f t="shared" si="3"/>
        <v>4.0419540000000005</v>
      </c>
      <c r="J15" s="8">
        <v>2.1999999999999999E-2</v>
      </c>
      <c r="K15" s="8">
        <f t="shared" si="4"/>
        <v>1.7041199999999999E-2</v>
      </c>
      <c r="L15" s="7">
        <v>1.51</v>
      </c>
      <c r="M15" s="7">
        <f t="shared" si="5"/>
        <v>0.91068099999999996</v>
      </c>
      <c r="N15" s="9">
        <v>1.23</v>
      </c>
      <c r="O15" s="7">
        <f t="shared" si="6"/>
        <v>0.87920399999999999</v>
      </c>
      <c r="P15" s="7">
        <v>0.74</v>
      </c>
      <c r="Q15" s="7">
        <f t="shared" si="7"/>
        <v>0.54893199999999998</v>
      </c>
      <c r="R15" s="7">
        <v>3.21</v>
      </c>
      <c r="S15" s="7">
        <f t="shared" si="8"/>
        <v>2.6649419999999999</v>
      </c>
      <c r="T15" s="8">
        <v>0.13100000000000001</v>
      </c>
      <c r="U15" s="8">
        <f t="shared" si="9"/>
        <v>5.7168400000000001E-2</v>
      </c>
      <c r="V15" s="9">
        <v>27</v>
      </c>
      <c r="W15" s="9">
        <v>660</v>
      </c>
      <c r="X15" s="9">
        <v>18</v>
      </c>
      <c r="Y15" s="9">
        <v>111</v>
      </c>
      <c r="Z15" s="9">
        <v>44</v>
      </c>
      <c r="AA15" s="9" t="s">
        <v>99</v>
      </c>
      <c r="AB15" s="9">
        <v>58</v>
      </c>
      <c r="AC15" s="9">
        <v>29</v>
      </c>
      <c r="AD15" s="9">
        <v>124</v>
      </c>
      <c r="AE15" s="9">
        <v>109</v>
      </c>
      <c r="AF15" s="9">
        <v>25</v>
      </c>
      <c r="AG15" s="9">
        <v>6</v>
      </c>
      <c r="AH15" s="9">
        <v>256</v>
      </c>
      <c r="AI15" s="9">
        <v>38</v>
      </c>
      <c r="AJ15" s="9">
        <v>121</v>
      </c>
      <c r="AK15" s="9">
        <v>279</v>
      </c>
      <c r="AL15" s="7">
        <v>2.6812951106515817</v>
      </c>
      <c r="AM15" s="7">
        <v>5.5130684190642834E-2</v>
      </c>
      <c r="AN15" s="7">
        <v>0.40184061400194865</v>
      </c>
      <c r="AO15" s="7">
        <v>1.694192034676794E-3</v>
      </c>
      <c r="AP15" s="7">
        <v>9.053754995725051E-2</v>
      </c>
      <c r="AQ15" s="7">
        <v>8.7408188018213262E-2</v>
      </c>
      <c r="AR15" s="7">
        <v>5.4573399876722405E-2</v>
      </c>
      <c r="AS15" s="7">
        <v>0.26494164197800885</v>
      </c>
      <c r="AT15" s="7">
        <v>5.6835344879009007E-3</v>
      </c>
      <c r="AU15" s="7">
        <v>2.6842701767641621</v>
      </c>
      <c r="AV15" s="7">
        <v>65.615493209790628</v>
      </c>
      <c r="AW15" s="7">
        <v>1.7895134511761079</v>
      </c>
      <c r="AX15" s="7">
        <v>11.035332948919333</v>
      </c>
      <c r="AY15" s="7">
        <v>4.3743662139860415</v>
      </c>
      <c r="AZ15" s="7"/>
      <c r="BA15" s="7">
        <v>5.7662100093452366</v>
      </c>
      <c r="BB15" s="7">
        <v>2.8831050046726183</v>
      </c>
      <c r="BC15" s="7">
        <v>12.3277593303243</v>
      </c>
      <c r="BD15" s="7">
        <v>10.836498121010877</v>
      </c>
      <c r="BE15" s="7">
        <v>2.4854353488557055</v>
      </c>
      <c r="BF15" s="7">
        <v>0.59650448372536935</v>
      </c>
      <c r="BG15" s="7">
        <v>25.450857972282424</v>
      </c>
      <c r="BH15" s="7">
        <v>3.7778617302606725</v>
      </c>
      <c r="BI15" s="7">
        <v>12.029507088461616</v>
      </c>
      <c r="BJ15" s="7">
        <v>27.737458493229674</v>
      </c>
      <c r="BK15" s="10"/>
    </row>
    <row r="16" spans="1:66" x14ac:dyDescent="0.2">
      <c r="A16" s="6" t="s">
        <v>40</v>
      </c>
      <c r="B16" s="7">
        <v>56.06</v>
      </c>
      <c r="C16" s="7">
        <f t="shared" si="0"/>
        <v>26.208050000000004</v>
      </c>
      <c r="D16" s="8">
        <v>0.98</v>
      </c>
      <c r="E16" s="8">
        <f t="shared" si="1"/>
        <v>0.58750999999999998</v>
      </c>
      <c r="F16" s="7">
        <v>19.96</v>
      </c>
      <c r="G16" s="7">
        <f t="shared" si="2"/>
        <v>10.566824</v>
      </c>
      <c r="H16" s="7">
        <v>5.97</v>
      </c>
      <c r="I16" s="7">
        <f t="shared" si="3"/>
        <v>4.1748209999999997</v>
      </c>
      <c r="J16" s="8">
        <v>2.1000000000000001E-2</v>
      </c>
      <c r="K16" s="8">
        <f t="shared" si="4"/>
        <v>1.6266599999999999E-2</v>
      </c>
      <c r="L16" s="7">
        <v>1.67</v>
      </c>
      <c r="M16" s="7">
        <f t="shared" si="5"/>
        <v>1.007177</v>
      </c>
      <c r="N16" s="9">
        <v>0.56000000000000005</v>
      </c>
      <c r="O16" s="7">
        <f t="shared" si="6"/>
        <v>0.40028800000000003</v>
      </c>
      <c r="P16" s="7">
        <v>0.84</v>
      </c>
      <c r="Q16" s="7">
        <f t="shared" si="7"/>
        <v>0.623112</v>
      </c>
      <c r="R16" s="7">
        <v>3.31</v>
      </c>
      <c r="S16" s="7">
        <f t="shared" si="8"/>
        <v>2.7479620000000002</v>
      </c>
      <c r="T16" s="8">
        <v>0.108</v>
      </c>
      <c r="U16" s="8">
        <f t="shared" si="9"/>
        <v>4.7131199999999998E-2</v>
      </c>
      <c r="V16" s="9">
        <v>41</v>
      </c>
      <c r="W16" s="9">
        <v>617</v>
      </c>
      <c r="X16" s="9">
        <v>20</v>
      </c>
      <c r="Y16" s="9">
        <v>112</v>
      </c>
      <c r="Z16" s="9">
        <v>47</v>
      </c>
      <c r="AA16" s="9" t="s">
        <v>99</v>
      </c>
      <c r="AB16" s="9">
        <v>63</v>
      </c>
      <c r="AC16" s="9">
        <v>26</v>
      </c>
      <c r="AD16" s="9">
        <v>130</v>
      </c>
      <c r="AE16" s="9">
        <v>114</v>
      </c>
      <c r="AF16" s="9">
        <v>15</v>
      </c>
      <c r="AG16" s="9">
        <v>5</v>
      </c>
      <c r="AH16" s="9">
        <v>243</v>
      </c>
      <c r="AI16" s="9">
        <v>33</v>
      </c>
      <c r="AJ16" s="9">
        <v>125</v>
      </c>
      <c r="AK16" s="9">
        <v>247</v>
      </c>
      <c r="AL16" s="7">
        <v>2.4802201683306171</v>
      </c>
      <c r="AM16" s="7">
        <v>5.5599487603843874E-2</v>
      </c>
      <c r="AN16" s="7">
        <v>0.39508758733939353</v>
      </c>
      <c r="AO16" s="7">
        <v>1.539402946429315E-3</v>
      </c>
      <c r="AP16" s="7">
        <v>9.5315016129728286E-2</v>
      </c>
      <c r="AQ16" s="7">
        <v>3.7881581069203009E-2</v>
      </c>
      <c r="AR16" s="7">
        <v>5.8968711885425552E-2</v>
      </c>
      <c r="AS16" s="7">
        <v>0.26005562314655756</v>
      </c>
      <c r="AT16" s="7">
        <v>4.460299518568682E-3</v>
      </c>
      <c r="AU16" s="7">
        <v>3.8800684103378646</v>
      </c>
      <c r="AV16" s="7">
        <v>58.390297784840548</v>
      </c>
      <c r="AW16" s="7">
        <v>1.8927162977257876</v>
      </c>
      <c r="AX16" s="7">
        <v>10.599211267264412</v>
      </c>
      <c r="AY16" s="7">
        <v>4.4478832996556008</v>
      </c>
      <c r="AZ16" s="7"/>
      <c r="BA16" s="7">
        <v>5.9620563378362315</v>
      </c>
      <c r="BB16" s="7">
        <v>2.4605311870435242</v>
      </c>
      <c r="BC16" s="7">
        <v>12.30265593521762</v>
      </c>
      <c r="BD16" s="7">
        <v>10.788482897036991</v>
      </c>
      <c r="BE16" s="7">
        <v>1.4195372232943408</v>
      </c>
      <c r="BF16" s="7">
        <v>0.47317907443144691</v>
      </c>
      <c r="BG16" s="7">
        <v>22.996503017368322</v>
      </c>
      <c r="BH16" s="7">
        <v>3.1229818912475498</v>
      </c>
      <c r="BI16" s="7">
        <v>11.829476860786173</v>
      </c>
      <c r="BJ16" s="7">
        <v>23.37504627691348</v>
      </c>
      <c r="BK16" s="10"/>
    </row>
    <row r="17" spans="1:63" x14ac:dyDescent="0.2">
      <c r="A17" s="6" t="s">
        <v>41</v>
      </c>
      <c r="B17" s="7">
        <v>55.98</v>
      </c>
      <c r="C17" s="7">
        <f t="shared" si="0"/>
        <v>26.170649999999998</v>
      </c>
      <c r="D17" s="8">
        <v>0.91700000000000004</v>
      </c>
      <c r="E17" s="8">
        <f t="shared" si="1"/>
        <v>0.54974150000000011</v>
      </c>
      <c r="F17" s="7">
        <v>18.940000000000001</v>
      </c>
      <c r="G17" s="7">
        <f t="shared" si="2"/>
        <v>10.026836000000001</v>
      </c>
      <c r="H17" s="7">
        <v>5.33</v>
      </c>
      <c r="I17" s="7">
        <f t="shared" si="3"/>
        <v>3.7272690000000002</v>
      </c>
      <c r="J17" s="8">
        <v>2.8000000000000001E-2</v>
      </c>
      <c r="K17" s="8">
        <f t="shared" si="4"/>
        <v>2.1688799999999998E-2</v>
      </c>
      <c r="L17" s="7">
        <v>1.54</v>
      </c>
      <c r="M17" s="7">
        <f t="shared" si="5"/>
        <v>0.92877399999999999</v>
      </c>
      <c r="N17" s="9">
        <v>2.59</v>
      </c>
      <c r="O17" s="7">
        <f t="shared" si="6"/>
        <v>1.851332</v>
      </c>
      <c r="P17" s="7">
        <v>0.72</v>
      </c>
      <c r="Q17" s="7">
        <f t="shared" si="7"/>
        <v>0.53409600000000002</v>
      </c>
      <c r="R17" s="7">
        <v>3.26</v>
      </c>
      <c r="S17" s="7">
        <f t="shared" si="8"/>
        <v>2.7064520000000001</v>
      </c>
      <c r="T17" s="8">
        <v>7.8E-2</v>
      </c>
      <c r="U17" s="8">
        <f t="shared" si="9"/>
        <v>3.4039199999999999E-2</v>
      </c>
      <c r="V17" s="9">
        <v>25</v>
      </c>
      <c r="W17" s="9">
        <v>559</v>
      </c>
      <c r="X17" s="9">
        <v>20</v>
      </c>
      <c r="Y17" s="9">
        <v>110</v>
      </c>
      <c r="Z17" s="9">
        <v>47</v>
      </c>
      <c r="AA17" s="9" t="s">
        <v>99</v>
      </c>
      <c r="AB17" s="9">
        <v>60</v>
      </c>
      <c r="AC17" s="9">
        <v>27</v>
      </c>
      <c r="AD17" s="9">
        <v>130</v>
      </c>
      <c r="AE17" s="9">
        <v>128</v>
      </c>
      <c r="AF17" s="9">
        <v>19</v>
      </c>
      <c r="AG17" s="9">
        <v>5</v>
      </c>
      <c r="AH17" s="9">
        <v>238</v>
      </c>
      <c r="AI17" s="9">
        <v>37</v>
      </c>
      <c r="AJ17" s="9">
        <v>114</v>
      </c>
      <c r="AK17" s="9">
        <v>264</v>
      </c>
      <c r="AL17" s="7">
        <v>2.610060641263106</v>
      </c>
      <c r="AM17" s="7">
        <v>5.4827016219273959E-2</v>
      </c>
      <c r="AN17" s="7">
        <v>0.37172932717758622</v>
      </c>
      <c r="AO17" s="7">
        <v>2.1630751714698431E-3</v>
      </c>
      <c r="AP17" s="7">
        <v>9.2628821295172262E-2</v>
      </c>
      <c r="AQ17" s="7">
        <v>0.18463770625150344</v>
      </c>
      <c r="AR17" s="7">
        <v>5.3266653608376555E-2</v>
      </c>
      <c r="AS17" s="7">
        <v>0.26992084043261499</v>
      </c>
      <c r="AT17" s="7">
        <v>3.3948096887193523E-3</v>
      </c>
      <c r="AU17" s="7">
        <v>2.4933089560854489</v>
      </c>
      <c r="AV17" s="7">
        <v>55.750388258070636</v>
      </c>
      <c r="AW17" s="7">
        <v>1.994647164868359</v>
      </c>
      <c r="AX17" s="7">
        <v>10.970559406775974</v>
      </c>
      <c r="AY17" s="7">
        <v>4.6874208374406434</v>
      </c>
      <c r="AZ17" s="7"/>
      <c r="BA17" s="7">
        <v>5.9839414946050775</v>
      </c>
      <c r="BB17" s="7">
        <v>2.6927736725722848</v>
      </c>
      <c r="BC17" s="7">
        <v>12.965206571644334</v>
      </c>
      <c r="BD17" s="7">
        <v>12.765741855157497</v>
      </c>
      <c r="BE17" s="7">
        <v>1.8949148066249411</v>
      </c>
      <c r="BF17" s="7">
        <v>0.49866179121708976</v>
      </c>
      <c r="BG17" s="7">
        <v>23.736301261933473</v>
      </c>
      <c r="BH17" s="7">
        <v>3.6900972550064641</v>
      </c>
      <c r="BI17" s="7">
        <v>11.369488839749646</v>
      </c>
      <c r="BJ17" s="7">
        <v>26.329342576262338</v>
      </c>
      <c r="BK17" s="10"/>
    </row>
    <row r="18" spans="1:63" x14ac:dyDescent="0.2">
      <c r="A18" s="6" t="s">
        <v>42</v>
      </c>
      <c r="B18" s="7">
        <v>52.96</v>
      </c>
      <c r="C18" s="7">
        <f t="shared" si="0"/>
        <v>24.758800000000001</v>
      </c>
      <c r="D18" s="8">
        <v>0.91700000000000004</v>
      </c>
      <c r="E18" s="8">
        <f t="shared" si="1"/>
        <v>0.54974150000000011</v>
      </c>
      <c r="F18" s="7">
        <v>17.84</v>
      </c>
      <c r="G18" s="7">
        <f t="shared" si="2"/>
        <v>9.4444959999999991</v>
      </c>
      <c r="H18" s="7">
        <v>6.84</v>
      </c>
      <c r="I18" s="7">
        <f t="shared" si="3"/>
        <v>4.7832119999999998</v>
      </c>
      <c r="J18" s="8">
        <v>3.5999999999999997E-2</v>
      </c>
      <c r="K18" s="8">
        <f t="shared" si="4"/>
        <v>2.7885599999999997E-2</v>
      </c>
      <c r="L18" s="7">
        <v>1.65</v>
      </c>
      <c r="M18" s="7">
        <f t="shared" si="5"/>
        <v>0.99511499999999986</v>
      </c>
      <c r="N18" s="9">
        <v>4.04</v>
      </c>
      <c r="O18" s="7">
        <f t="shared" si="6"/>
        <v>2.8877920000000001</v>
      </c>
      <c r="P18" s="7">
        <v>0.71</v>
      </c>
      <c r="Q18" s="7">
        <f t="shared" si="7"/>
        <v>0.52667799999999998</v>
      </c>
      <c r="R18" s="7">
        <v>3.03</v>
      </c>
      <c r="S18" s="7">
        <f t="shared" si="8"/>
        <v>2.5155059999999998</v>
      </c>
      <c r="T18" s="8">
        <v>0.122</v>
      </c>
      <c r="U18" s="8">
        <f t="shared" si="9"/>
        <v>5.3240799999999998E-2</v>
      </c>
      <c r="V18" s="9">
        <v>22</v>
      </c>
      <c r="W18" s="9">
        <v>500</v>
      </c>
      <c r="X18" s="9">
        <v>20</v>
      </c>
      <c r="Y18" s="9">
        <v>169</v>
      </c>
      <c r="Z18" s="9">
        <v>51</v>
      </c>
      <c r="AA18" s="9" t="s">
        <v>99</v>
      </c>
      <c r="AB18" s="9">
        <v>73</v>
      </c>
      <c r="AC18" s="9">
        <v>26</v>
      </c>
      <c r="AD18" s="9">
        <v>124</v>
      </c>
      <c r="AE18" s="9">
        <v>141</v>
      </c>
      <c r="AF18" s="9">
        <v>23</v>
      </c>
      <c r="AG18" s="9">
        <v>6</v>
      </c>
      <c r="AH18" s="9">
        <v>202</v>
      </c>
      <c r="AI18" s="9">
        <v>33</v>
      </c>
      <c r="AJ18" s="9">
        <v>106</v>
      </c>
      <c r="AK18" s="9">
        <v>246</v>
      </c>
      <c r="AL18" s="7">
        <v>2.6215056896630591</v>
      </c>
      <c r="AM18" s="7">
        <v>5.8207605784363736E-2</v>
      </c>
      <c r="AN18" s="7">
        <v>0.50645497652812821</v>
      </c>
      <c r="AO18" s="7">
        <v>2.9525768235806335E-3</v>
      </c>
      <c r="AP18" s="7">
        <v>0.10536454248061516</v>
      </c>
      <c r="AQ18" s="7">
        <v>0.30576454265002606</v>
      </c>
      <c r="AR18" s="7">
        <v>5.5765601467775518E-2</v>
      </c>
      <c r="AS18" s="7">
        <v>0.26634624018052422</v>
      </c>
      <c r="AT18" s="7">
        <v>5.6372304038246196E-3</v>
      </c>
      <c r="AU18" s="7">
        <v>2.3293990489275447</v>
      </c>
      <c r="AV18" s="7">
        <v>52.94088747562602</v>
      </c>
      <c r="AW18" s="7">
        <v>2.1176354990250408</v>
      </c>
      <c r="AX18" s="7">
        <v>17.894019966761594</v>
      </c>
      <c r="AY18" s="7">
        <v>5.3999705225138541</v>
      </c>
      <c r="AZ18" s="7"/>
      <c r="BA18" s="7">
        <v>7.7293695714413992</v>
      </c>
      <c r="BB18" s="7">
        <v>2.7529261487325529</v>
      </c>
      <c r="BC18" s="7">
        <v>13.129340093955253</v>
      </c>
      <c r="BD18" s="7">
        <v>14.929330268126538</v>
      </c>
      <c r="BE18" s="7">
        <v>2.4352808238787969</v>
      </c>
      <c r="BF18" s="7">
        <v>0.63529064970751226</v>
      </c>
      <c r="BG18" s="7">
        <v>21.388118540152913</v>
      </c>
      <c r="BH18" s="7">
        <v>3.4940985733913172</v>
      </c>
      <c r="BI18" s="7">
        <v>11.223468144832717</v>
      </c>
      <c r="BJ18" s="7">
        <v>26.046916638008003</v>
      </c>
      <c r="BK18" s="10"/>
    </row>
    <row r="19" spans="1:63" x14ac:dyDescent="0.2">
      <c r="A19" s="6" t="s">
        <v>43</v>
      </c>
      <c r="B19" s="7">
        <v>56</v>
      </c>
      <c r="C19" s="7">
        <f t="shared" si="0"/>
        <v>26.18</v>
      </c>
      <c r="D19" s="8">
        <v>1.012</v>
      </c>
      <c r="E19" s="8">
        <f t="shared" si="1"/>
        <v>0.60669400000000007</v>
      </c>
      <c r="F19" s="7">
        <v>21.14</v>
      </c>
      <c r="G19" s="7">
        <f t="shared" si="2"/>
        <v>11.191516</v>
      </c>
      <c r="H19" s="7">
        <v>4.37</v>
      </c>
      <c r="I19" s="7">
        <f t="shared" si="3"/>
        <v>3.0559410000000002</v>
      </c>
      <c r="J19" s="8">
        <v>2.5000000000000001E-2</v>
      </c>
      <c r="K19" s="8">
        <f t="shared" si="4"/>
        <v>1.9365E-2</v>
      </c>
      <c r="L19" s="7">
        <v>1.51</v>
      </c>
      <c r="M19" s="7">
        <f t="shared" si="5"/>
        <v>0.91068099999999996</v>
      </c>
      <c r="N19" s="9">
        <v>1.95</v>
      </c>
      <c r="O19" s="7">
        <f t="shared" si="6"/>
        <v>1.3938599999999999</v>
      </c>
      <c r="P19" s="7">
        <v>0.56000000000000005</v>
      </c>
      <c r="Q19" s="7">
        <f t="shared" si="7"/>
        <v>0.41540800000000005</v>
      </c>
      <c r="R19" s="7">
        <v>3.25</v>
      </c>
      <c r="S19" s="7">
        <f t="shared" si="8"/>
        <v>2.69815</v>
      </c>
      <c r="T19" s="8">
        <v>5.2999999999999999E-2</v>
      </c>
      <c r="U19" s="8">
        <f t="shared" si="9"/>
        <v>2.3129199999999999E-2</v>
      </c>
      <c r="V19" s="9">
        <v>46</v>
      </c>
      <c r="W19" s="9">
        <v>546</v>
      </c>
      <c r="X19" s="9">
        <v>33</v>
      </c>
      <c r="Y19" s="9">
        <v>116</v>
      </c>
      <c r="Z19" s="9">
        <v>57</v>
      </c>
      <c r="AA19" s="9" t="s">
        <v>99</v>
      </c>
      <c r="AB19" s="9">
        <v>69</v>
      </c>
      <c r="AC19" s="9">
        <v>30</v>
      </c>
      <c r="AD19" s="9">
        <v>129</v>
      </c>
      <c r="AE19" s="9">
        <v>123</v>
      </c>
      <c r="AF19" s="9">
        <v>22</v>
      </c>
      <c r="AG19" s="9">
        <v>7</v>
      </c>
      <c r="AH19" s="9">
        <v>208</v>
      </c>
      <c r="AI19" s="9">
        <v>25</v>
      </c>
      <c r="AJ19" s="9">
        <v>111</v>
      </c>
      <c r="AK19" s="9">
        <v>230</v>
      </c>
      <c r="AL19" s="7">
        <v>2.339271998538893</v>
      </c>
      <c r="AM19" s="7">
        <v>5.4210171347652998E-2</v>
      </c>
      <c r="AN19" s="7">
        <v>0.27305871697811096</v>
      </c>
      <c r="AO19" s="7">
        <v>1.7303285810429973E-3</v>
      </c>
      <c r="AP19" s="7">
        <v>8.137244319715041E-2</v>
      </c>
      <c r="AQ19" s="7">
        <v>0.12454612940731175</v>
      </c>
      <c r="AR19" s="7">
        <v>3.7118116973607514E-2</v>
      </c>
      <c r="AS19" s="7">
        <v>0.24108887482267818</v>
      </c>
      <c r="AT19" s="7">
        <v>2.0666726473875388E-3</v>
      </c>
      <c r="AU19" s="7">
        <v>4.1102563763479409</v>
      </c>
      <c r="AV19" s="7">
        <v>48.786956119260338</v>
      </c>
      <c r="AW19" s="7">
        <v>2.9486621830322184</v>
      </c>
      <c r="AX19" s="7">
        <v>10.364994340355677</v>
      </c>
      <c r="AY19" s="7">
        <v>5.0931437706920137</v>
      </c>
      <c r="AZ19" s="7"/>
      <c r="BA19" s="7">
        <v>6.1653845645219114</v>
      </c>
      <c r="BB19" s="7">
        <v>2.6806019845747437</v>
      </c>
      <c r="BC19" s="7">
        <v>11.526588533671399</v>
      </c>
      <c r="BD19" s="7">
        <v>10.99046813675645</v>
      </c>
      <c r="BE19" s="7">
        <v>1.9657747886881456</v>
      </c>
      <c r="BF19" s="7">
        <v>0.62547379640077361</v>
      </c>
      <c r="BG19" s="7">
        <v>18.585507093051557</v>
      </c>
      <c r="BH19" s="7">
        <v>2.2338349871456198</v>
      </c>
      <c r="BI19" s="7">
        <v>9.9182273429265528</v>
      </c>
      <c r="BJ19" s="7">
        <v>20.551281881739705</v>
      </c>
      <c r="BK19" s="10"/>
    </row>
    <row r="20" spans="1:63" x14ac:dyDescent="0.2">
      <c r="A20" s="6" t="s">
        <v>44</v>
      </c>
      <c r="B20" s="7">
        <v>55.44</v>
      </c>
      <c r="C20" s="7">
        <f t="shared" si="0"/>
        <v>25.918199999999999</v>
      </c>
      <c r="D20" s="8">
        <v>0.92400000000000004</v>
      </c>
      <c r="E20" s="8">
        <f t="shared" si="1"/>
        <v>0.55393800000000004</v>
      </c>
      <c r="F20" s="7">
        <v>19.309999999999999</v>
      </c>
      <c r="G20" s="7">
        <f t="shared" si="2"/>
        <v>10.222714</v>
      </c>
      <c r="H20" s="7">
        <v>5.91</v>
      </c>
      <c r="I20" s="7">
        <f t="shared" si="3"/>
        <v>4.1328630000000004</v>
      </c>
      <c r="J20" s="8">
        <v>3.1E-2</v>
      </c>
      <c r="K20" s="8">
        <f t="shared" si="4"/>
        <v>2.4012599999999999E-2</v>
      </c>
      <c r="L20" s="7">
        <v>1.65</v>
      </c>
      <c r="M20" s="7">
        <f t="shared" si="5"/>
        <v>0.99511499999999986</v>
      </c>
      <c r="N20" s="9">
        <v>2.5</v>
      </c>
      <c r="O20" s="7">
        <f t="shared" si="6"/>
        <v>1.7869999999999999</v>
      </c>
      <c r="P20" s="7">
        <v>0.76</v>
      </c>
      <c r="Q20" s="7">
        <f t="shared" si="7"/>
        <v>0.56376800000000005</v>
      </c>
      <c r="R20" s="7">
        <v>3.17</v>
      </c>
      <c r="S20" s="7">
        <f t="shared" si="8"/>
        <v>2.6317340000000002</v>
      </c>
      <c r="T20" s="8">
        <v>9.8000000000000004E-2</v>
      </c>
      <c r="U20" s="8">
        <f t="shared" si="9"/>
        <v>4.2767200000000005E-2</v>
      </c>
      <c r="V20" s="9">
        <v>19</v>
      </c>
      <c r="W20" s="9">
        <v>590</v>
      </c>
      <c r="X20" s="9">
        <v>14</v>
      </c>
      <c r="Y20" s="9">
        <v>103</v>
      </c>
      <c r="Z20" s="9">
        <v>49</v>
      </c>
      <c r="AA20" s="9" t="s">
        <v>99</v>
      </c>
      <c r="AB20" s="9">
        <v>43</v>
      </c>
      <c r="AC20" s="9">
        <v>29</v>
      </c>
      <c r="AD20" s="9">
        <v>125</v>
      </c>
      <c r="AE20" s="9">
        <v>129</v>
      </c>
      <c r="AF20" s="9">
        <v>19</v>
      </c>
      <c r="AG20" s="9">
        <v>6</v>
      </c>
      <c r="AH20" s="9">
        <v>215</v>
      </c>
      <c r="AI20" s="9">
        <v>35</v>
      </c>
      <c r="AJ20" s="9">
        <v>97</v>
      </c>
      <c r="AK20" s="9">
        <v>249</v>
      </c>
      <c r="AL20" s="7">
        <v>2.5353541143770628</v>
      </c>
      <c r="AM20" s="7">
        <v>5.4186980091588205E-2</v>
      </c>
      <c r="AN20" s="7">
        <v>0.4042823657201014</v>
      </c>
      <c r="AO20" s="7">
        <v>2.3489456909388251E-3</v>
      </c>
      <c r="AP20" s="7">
        <v>9.7343523451795672E-2</v>
      </c>
      <c r="AQ20" s="7">
        <v>0.17480680766379653</v>
      </c>
      <c r="AR20" s="7">
        <v>5.5148564265810433E-2</v>
      </c>
      <c r="AS20" s="7">
        <v>0.25743985403484831</v>
      </c>
      <c r="AT20" s="7">
        <v>4.1835465611187016E-3</v>
      </c>
      <c r="AU20" s="7">
        <v>1.8586062370521175</v>
      </c>
      <c r="AV20" s="7">
        <v>57.714614729513123</v>
      </c>
      <c r="AW20" s="7">
        <v>1.3694993325647182</v>
      </c>
      <c r="AX20" s="7">
        <v>10.075602232440426</v>
      </c>
      <c r="AY20" s="7">
        <v>4.7932476639765138</v>
      </c>
      <c r="AZ20" s="7"/>
      <c r="BA20" s="7">
        <v>4.2063193785916342</v>
      </c>
      <c r="BB20" s="7">
        <v>2.8368200460269164</v>
      </c>
      <c r="BC20" s="7">
        <v>12.227672612184984</v>
      </c>
      <c r="BD20" s="7">
        <v>12.618958135774903</v>
      </c>
      <c r="BE20" s="7">
        <v>1.8586062370521175</v>
      </c>
      <c r="BF20" s="7">
        <v>0.58692828538487918</v>
      </c>
      <c r="BG20" s="7">
        <v>21.03159689295817</v>
      </c>
      <c r="BH20" s="7">
        <v>3.4237483314117956</v>
      </c>
      <c r="BI20" s="7">
        <v>9.4886739470555472</v>
      </c>
      <c r="BJ20" s="7">
        <v>24.357523843472489</v>
      </c>
      <c r="BK20" s="10"/>
    </row>
    <row r="21" spans="1:63" x14ac:dyDescent="0.2">
      <c r="A21" s="6" t="s">
        <v>45</v>
      </c>
      <c r="B21" s="7">
        <v>51.53</v>
      </c>
      <c r="C21" s="7">
        <f t="shared" si="0"/>
        <v>24.090275000000002</v>
      </c>
      <c r="D21" s="8">
        <v>0.91200000000000003</v>
      </c>
      <c r="E21" s="8">
        <f t="shared" si="1"/>
        <v>0.54674400000000001</v>
      </c>
      <c r="F21" s="7">
        <v>19.8</v>
      </c>
      <c r="G21" s="7">
        <f t="shared" si="2"/>
        <v>10.48212</v>
      </c>
      <c r="H21" s="7">
        <v>4.28</v>
      </c>
      <c r="I21" s="7">
        <f t="shared" si="3"/>
        <v>2.9930040000000004</v>
      </c>
      <c r="J21" s="8">
        <v>3.4000000000000002E-2</v>
      </c>
      <c r="K21" s="8">
        <f t="shared" si="4"/>
        <v>2.6336399999999999E-2</v>
      </c>
      <c r="L21" s="7">
        <v>1.5</v>
      </c>
      <c r="M21" s="7">
        <f t="shared" si="5"/>
        <v>0.90464999999999995</v>
      </c>
      <c r="N21" s="9">
        <v>3.67</v>
      </c>
      <c r="O21" s="7">
        <f t="shared" si="6"/>
        <v>2.623316</v>
      </c>
      <c r="P21" s="7">
        <v>0.55000000000000004</v>
      </c>
      <c r="Q21" s="7">
        <f t="shared" si="7"/>
        <v>0.40799000000000002</v>
      </c>
      <c r="R21" s="7">
        <v>3.19</v>
      </c>
      <c r="S21" s="7">
        <f t="shared" si="8"/>
        <v>2.6483380000000003</v>
      </c>
      <c r="T21" s="8">
        <v>0.1</v>
      </c>
      <c r="U21" s="8">
        <f t="shared" si="9"/>
        <v>4.3640000000000005E-2</v>
      </c>
      <c r="V21" s="9">
        <v>43</v>
      </c>
      <c r="W21" s="9">
        <v>477</v>
      </c>
      <c r="X21" s="9">
        <v>28</v>
      </c>
      <c r="Y21" s="9">
        <v>115</v>
      </c>
      <c r="Z21" s="9">
        <v>41</v>
      </c>
      <c r="AA21" s="9" t="s">
        <v>99</v>
      </c>
      <c r="AB21" s="9">
        <v>92</v>
      </c>
      <c r="AC21" s="9">
        <v>28</v>
      </c>
      <c r="AD21" s="9">
        <v>124</v>
      </c>
      <c r="AE21" s="9">
        <v>173</v>
      </c>
      <c r="AF21" s="9">
        <v>25</v>
      </c>
      <c r="AG21" s="9">
        <v>7</v>
      </c>
      <c r="AH21" s="9">
        <v>233</v>
      </c>
      <c r="AI21" s="9">
        <v>43</v>
      </c>
      <c r="AJ21" s="9">
        <v>128</v>
      </c>
      <c r="AK21" s="9">
        <v>229</v>
      </c>
      <c r="AL21" s="7">
        <v>2.298225454392814</v>
      </c>
      <c r="AM21" s="7">
        <v>5.2159677622465685E-2</v>
      </c>
      <c r="AN21" s="7">
        <v>0.28553422399285644</v>
      </c>
      <c r="AO21" s="7">
        <v>2.5125070119403326E-3</v>
      </c>
      <c r="AP21" s="7">
        <v>8.6304106421220134E-2</v>
      </c>
      <c r="AQ21" s="7">
        <v>0.25026578592880067</v>
      </c>
      <c r="AR21" s="7">
        <v>3.8922469882046763E-2</v>
      </c>
      <c r="AS21" s="7">
        <v>0.25265289845947198</v>
      </c>
      <c r="AT21" s="7">
        <v>4.1632799471862563E-3</v>
      </c>
      <c r="AU21" s="7">
        <v>4.1022235959901243</v>
      </c>
      <c r="AV21" s="7">
        <v>45.50606175086719</v>
      </c>
      <c r="AW21" s="7">
        <v>2.6712153648307786</v>
      </c>
      <c r="AX21" s="7">
        <v>10.971063105554983</v>
      </c>
      <c r="AY21" s="7">
        <v>3.9114224985022115</v>
      </c>
      <c r="AZ21" s="7"/>
      <c r="BA21" s="7">
        <v>8.7768504844439867</v>
      </c>
      <c r="BB21" s="7">
        <v>2.6712153648307786</v>
      </c>
      <c r="BC21" s="7">
        <v>11.829668044250591</v>
      </c>
      <c r="BD21" s="7">
        <v>16.504294932704454</v>
      </c>
      <c r="BE21" s="7">
        <v>2.3850137185989095</v>
      </c>
      <c r="BF21" s="7">
        <v>0.66780384120769465</v>
      </c>
      <c r="BG21" s="7">
        <v>22.228327857341835</v>
      </c>
      <c r="BH21" s="7">
        <v>4.1022235959901243</v>
      </c>
      <c r="BI21" s="7">
        <v>12.211270239226415</v>
      </c>
      <c r="BJ21" s="7">
        <v>21.846725662366008</v>
      </c>
      <c r="BK21" s="10"/>
    </row>
    <row r="22" spans="1:63" x14ac:dyDescent="0.2">
      <c r="A22" s="6" t="s">
        <v>46</v>
      </c>
      <c r="B22" s="7">
        <v>57.38</v>
      </c>
      <c r="C22" s="7">
        <f t="shared" si="0"/>
        <v>26.825150000000004</v>
      </c>
      <c r="D22" s="8">
        <v>0.94099999999999995</v>
      </c>
      <c r="E22" s="8">
        <f t="shared" si="1"/>
        <v>0.56412949999999995</v>
      </c>
      <c r="F22" s="7">
        <v>20.73</v>
      </c>
      <c r="G22" s="7">
        <f t="shared" si="2"/>
        <v>10.974461999999999</v>
      </c>
      <c r="H22" s="7">
        <v>3.38</v>
      </c>
      <c r="I22" s="7">
        <f t="shared" si="3"/>
        <v>2.3636340000000002</v>
      </c>
      <c r="J22" s="8">
        <v>1.7999999999999999E-2</v>
      </c>
      <c r="K22" s="8">
        <f t="shared" si="4"/>
        <v>1.3942799999999998E-2</v>
      </c>
      <c r="L22" s="7">
        <v>1.55</v>
      </c>
      <c r="M22" s="7">
        <f t="shared" si="5"/>
        <v>0.934805</v>
      </c>
      <c r="N22" s="9">
        <v>1.43</v>
      </c>
      <c r="O22" s="7">
        <f t="shared" si="6"/>
        <v>1.0221639999999999</v>
      </c>
      <c r="P22" s="7">
        <v>0.73</v>
      </c>
      <c r="Q22" s="7">
        <f t="shared" si="7"/>
        <v>0.54151400000000005</v>
      </c>
      <c r="R22" s="7">
        <v>3.26</v>
      </c>
      <c r="S22" s="7">
        <f t="shared" si="8"/>
        <v>2.7064520000000001</v>
      </c>
      <c r="T22" s="8">
        <v>5.8000000000000003E-2</v>
      </c>
      <c r="U22" s="8">
        <f t="shared" si="9"/>
        <v>2.5311200000000002E-2</v>
      </c>
      <c r="V22" s="9">
        <v>10</v>
      </c>
      <c r="W22" s="9">
        <v>514</v>
      </c>
      <c r="X22" s="9">
        <v>33</v>
      </c>
      <c r="Y22" s="9">
        <v>107</v>
      </c>
      <c r="Z22" s="9">
        <v>44</v>
      </c>
      <c r="AA22" s="9" t="s">
        <v>99</v>
      </c>
      <c r="AB22" s="9">
        <v>70</v>
      </c>
      <c r="AC22" s="9">
        <v>35</v>
      </c>
      <c r="AD22" s="9">
        <v>133</v>
      </c>
      <c r="AE22" s="9">
        <v>111</v>
      </c>
      <c r="AF22" s="9">
        <v>23</v>
      </c>
      <c r="AG22" s="9">
        <v>6</v>
      </c>
      <c r="AH22" s="9">
        <v>218</v>
      </c>
      <c r="AI22" s="9">
        <v>29</v>
      </c>
      <c r="AJ22" s="9">
        <v>112</v>
      </c>
      <c r="AK22" s="9">
        <v>261</v>
      </c>
      <c r="AL22" s="7">
        <v>2.4443248334178027</v>
      </c>
      <c r="AM22" s="7">
        <v>5.1403841026557838E-2</v>
      </c>
      <c r="AN22" s="7">
        <v>0.21537584256977704</v>
      </c>
      <c r="AO22" s="7">
        <v>1.2704768579999638E-3</v>
      </c>
      <c r="AP22" s="7">
        <v>8.5180029781869948E-2</v>
      </c>
      <c r="AQ22" s="7">
        <v>9.3140237762908099E-2</v>
      </c>
      <c r="AR22" s="7">
        <v>4.9343102194895759E-2</v>
      </c>
      <c r="AS22" s="7">
        <v>0.24661363809907039</v>
      </c>
      <c r="AT22" s="7">
        <v>2.3063727406409541E-3</v>
      </c>
      <c r="AU22" s="7">
        <v>0.91120639900160949</v>
      </c>
      <c r="AV22" s="7">
        <v>46.836008908682729</v>
      </c>
      <c r="AW22" s="7">
        <v>3.0069811167053113</v>
      </c>
      <c r="AX22" s="7">
        <v>9.7499084693172211</v>
      </c>
      <c r="AY22" s="7">
        <v>4.0093081556070818</v>
      </c>
      <c r="AZ22" s="7"/>
      <c r="BA22" s="7">
        <v>6.3784447930112664</v>
      </c>
      <c r="BB22" s="7">
        <v>3.1892223965056332</v>
      </c>
      <c r="BC22" s="7">
        <v>12.119045106721405</v>
      </c>
      <c r="BD22" s="7">
        <v>10.114391028917865</v>
      </c>
      <c r="BE22" s="7">
        <v>2.0957747177037018</v>
      </c>
      <c r="BF22" s="7">
        <v>0.54672383940096569</v>
      </c>
      <c r="BG22" s="7">
        <v>19.864299498235088</v>
      </c>
      <c r="BH22" s="7">
        <v>2.6424985571046675</v>
      </c>
      <c r="BI22" s="7">
        <v>10.205511668818026</v>
      </c>
      <c r="BJ22" s="7">
        <v>23.782487013942006</v>
      </c>
      <c r="BK22" s="10"/>
    </row>
    <row r="23" spans="1:63" x14ac:dyDescent="0.2">
      <c r="A23" s="6" t="s">
        <v>47</v>
      </c>
      <c r="B23" s="12">
        <v>49.02</v>
      </c>
      <c r="C23" s="7">
        <f t="shared" si="0"/>
        <v>22.916850000000004</v>
      </c>
      <c r="D23" s="8">
        <v>0.78700000000000003</v>
      </c>
      <c r="E23" s="8">
        <f t="shared" si="1"/>
        <v>0.47180650000000007</v>
      </c>
      <c r="F23" s="7">
        <v>18.690000000000001</v>
      </c>
      <c r="G23" s="7">
        <f t="shared" si="2"/>
        <v>9.8944860000000006</v>
      </c>
      <c r="H23" s="7">
        <v>8.68</v>
      </c>
      <c r="I23" s="7">
        <f t="shared" si="3"/>
        <v>6.0699240000000003</v>
      </c>
      <c r="J23" s="8">
        <v>0.13800000000000001</v>
      </c>
      <c r="K23" s="8">
        <f t="shared" si="4"/>
        <v>0.1068948</v>
      </c>
      <c r="L23" s="7">
        <v>1.31</v>
      </c>
      <c r="M23" s="7">
        <f t="shared" si="5"/>
        <v>0.79006100000000001</v>
      </c>
      <c r="N23" s="9">
        <v>5.59</v>
      </c>
      <c r="O23" s="7">
        <f t="shared" si="6"/>
        <v>3.9957319999999998</v>
      </c>
      <c r="P23" s="7">
        <v>0.43</v>
      </c>
      <c r="Q23" s="7">
        <f t="shared" si="7"/>
        <v>0.31897399999999998</v>
      </c>
      <c r="R23" s="7">
        <v>2.59</v>
      </c>
      <c r="S23" s="7">
        <f t="shared" si="8"/>
        <v>2.1502180000000002</v>
      </c>
      <c r="T23" s="8">
        <v>7.3999999999999996E-2</v>
      </c>
      <c r="U23" s="8">
        <f t="shared" si="9"/>
        <v>3.2293599999999999E-2</v>
      </c>
      <c r="V23" s="9">
        <v>9</v>
      </c>
      <c r="W23" s="9">
        <v>595</v>
      </c>
      <c r="X23" s="9">
        <v>11</v>
      </c>
      <c r="Y23" s="9">
        <v>79</v>
      </c>
      <c r="Z23" s="9">
        <v>15</v>
      </c>
      <c r="AA23" s="9" t="s">
        <v>99</v>
      </c>
      <c r="AB23" s="9">
        <v>49</v>
      </c>
      <c r="AC23" s="9">
        <v>29</v>
      </c>
      <c r="AD23" s="9">
        <v>111</v>
      </c>
      <c r="AE23" s="9">
        <v>237</v>
      </c>
      <c r="AF23" s="9">
        <v>20</v>
      </c>
      <c r="AG23" s="9">
        <v>5</v>
      </c>
      <c r="AH23" s="9">
        <v>152</v>
      </c>
      <c r="AI23" s="9">
        <v>24</v>
      </c>
      <c r="AJ23" s="9">
        <v>70</v>
      </c>
      <c r="AK23" s="9">
        <v>242</v>
      </c>
      <c r="AL23" s="7">
        <v>2.3161233438503022</v>
      </c>
      <c r="AM23" s="7">
        <v>4.7683780643077371E-2</v>
      </c>
      <c r="AN23" s="7">
        <v>0.61346531795587966</v>
      </c>
      <c r="AO23" s="7">
        <v>1.0803471751842389E-2</v>
      </c>
      <c r="AP23" s="7">
        <v>7.9848614672859197E-2</v>
      </c>
      <c r="AQ23" s="7">
        <v>0.40383421635039957</v>
      </c>
      <c r="AR23" s="7">
        <v>3.2237551298773877E-2</v>
      </c>
      <c r="AS23" s="7">
        <v>0.21731477511818198</v>
      </c>
      <c r="AT23" s="7">
        <v>3.2637976343591773E-3</v>
      </c>
      <c r="AU23" s="7">
        <v>0.90959752735008159</v>
      </c>
      <c r="AV23" s="7">
        <v>60.134503197033169</v>
      </c>
      <c r="AW23" s="7">
        <v>1.1117303112056554</v>
      </c>
      <c r="AX23" s="7">
        <v>7.9842449622951603</v>
      </c>
      <c r="AY23" s="7">
        <v>1.5159958789168027</v>
      </c>
      <c r="AZ23" s="7"/>
      <c r="BA23" s="7">
        <v>4.952253204461555</v>
      </c>
      <c r="BB23" s="7">
        <v>2.9309253659058183</v>
      </c>
      <c r="BC23" s="7">
        <v>11.21836950398434</v>
      </c>
      <c r="BD23" s="7">
        <v>23.952734886885484</v>
      </c>
      <c r="BE23" s="7">
        <v>2.0213278385557367</v>
      </c>
      <c r="BF23" s="7">
        <v>0.50533195963893418</v>
      </c>
      <c r="BG23" s="7">
        <v>15.3620915730236</v>
      </c>
      <c r="BH23" s="7">
        <v>2.4255934062668842</v>
      </c>
      <c r="BI23" s="7">
        <v>7.0746474349450787</v>
      </c>
      <c r="BJ23" s="7">
        <v>24.458066846524417</v>
      </c>
      <c r="BK23" s="10"/>
    </row>
    <row r="24" spans="1:63" x14ac:dyDescent="0.2">
      <c r="A24" s="6" t="s">
        <v>48</v>
      </c>
      <c r="B24" s="7">
        <v>46.35</v>
      </c>
      <c r="C24" s="7">
        <f t="shared" si="0"/>
        <v>21.668625000000002</v>
      </c>
      <c r="D24" s="8">
        <v>0.72799999999999998</v>
      </c>
      <c r="E24" s="8">
        <f t="shared" si="1"/>
        <v>0.43643599999999999</v>
      </c>
      <c r="F24" s="7">
        <v>16.399999999999999</v>
      </c>
      <c r="G24" s="7">
        <f t="shared" si="2"/>
        <v>8.6821599999999997</v>
      </c>
      <c r="H24" s="7">
        <v>8.17</v>
      </c>
      <c r="I24" s="7">
        <f t="shared" si="3"/>
        <v>5.7132810000000003</v>
      </c>
      <c r="J24" s="8">
        <v>0.13500000000000001</v>
      </c>
      <c r="K24" s="8">
        <f t="shared" si="4"/>
        <v>0.104571</v>
      </c>
      <c r="L24" s="7">
        <v>1.5</v>
      </c>
      <c r="M24" s="7">
        <f t="shared" si="5"/>
        <v>0.90464999999999995</v>
      </c>
      <c r="N24" s="9">
        <v>9.7799999999999994</v>
      </c>
      <c r="O24" s="7">
        <f t="shared" si="6"/>
        <v>6.9907439999999994</v>
      </c>
      <c r="P24" s="7">
        <v>0.62</v>
      </c>
      <c r="Q24" s="7">
        <f t="shared" si="7"/>
        <v>0.45991599999999999</v>
      </c>
      <c r="R24" s="7">
        <v>2.54</v>
      </c>
      <c r="S24" s="7">
        <f t="shared" si="8"/>
        <v>2.108708</v>
      </c>
      <c r="T24" s="8">
        <v>0.17699999999999999</v>
      </c>
      <c r="U24" s="8">
        <f t="shared" si="9"/>
        <v>7.72428E-2</v>
      </c>
      <c r="V24" s="9">
        <v>6</v>
      </c>
      <c r="W24" s="9">
        <v>487</v>
      </c>
      <c r="X24" s="9">
        <v>14</v>
      </c>
      <c r="Y24" s="9">
        <v>72</v>
      </c>
      <c r="Z24" s="9">
        <v>15</v>
      </c>
      <c r="AA24" s="9" t="s">
        <v>99</v>
      </c>
      <c r="AB24" s="9">
        <v>56</v>
      </c>
      <c r="AC24" s="9">
        <v>26</v>
      </c>
      <c r="AD24" s="9">
        <v>108</v>
      </c>
      <c r="AE24" s="9">
        <v>367</v>
      </c>
      <c r="AF24" s="9">
        <v>14</v>
      </c>
      <c r="AG24" s="9">
        <v>3</v>
      </c>
      <c r="AH24" s="9">
        <v>160</v>
      </c>
      <c r="AI24" s="9">
        <v>31</v>
      </c>
      <c r="AJ24" s="9">
        <v>77</v>
      </c>
      <c r="AK24" s="9">
        <v>230</v>
      </c>
      <c r="AL24" s="7">
        <v>2.4957643028923679</v>
      </c>
      <c r="AM24" s="7">
        <v>5.026813603987948E-2</v>
      </c>
      <c r="AN24" s="7">
        <v>0.65804834280870206</v>
      </c>
      <c r="AO24" s="7">
        <v>1.2044353018142951E-2</v>
      </c>
      <c r="AP24" s="7">
        <v>0.10419642116708284</v>
      </c>
      <c r="AQ24" s="7">
        <v>0.80518488486736017</v>
      </c>
      <c r="AR24" s="7">
        <v>5.2972532180931932E-2</v>
      </c>
      <c r="AS24" s="7">
        <v>0.2428782699236135</v>
      </c>
      <c r="AT24" s="7">
        <v>8.8967261603103386E-3</v>
      </c>
      <c r="AU24" s="7">
        <v>0.69107226773061081</v>
      </c>
      <c r="AV24" s="7">
        <v>56.092032397467911</v>
      </c>
      <c r="AW24" s="7">
        <v>1.6125019580380919</v>
      </c>
      <c r="AX24" s="7">
        <v>8.2928672127673302</v>
      </c>
      <c r="AY24" s="7">
        <v>1.7276806693265272</v>
      </c>
      <c r="AZ24" s="7"/>
      <c r="BA24" s="7">
        <v>6.4500078321523677</v>
      </c>
      <c r="BB24" s="7">
        <v>2.9946464934993138</v>
      </c>
      <c r="BC24" s="7">
        <v>12.439300819150995</v>
      </c>
      <c r="BD24" s="7">
        <v>42.270587042855695</v>
      </c>
      <c r="BE24" s="7">
        <v>1.6125019580380919</v>
      </c>
      <c r="BF24" s="7">
        <v>0.34553613386530541</v>
      </c>
      <c r="BG24" s="7">
        <v>18.428593806149621</v>
      </c>
      <c r="BH24" s="7">
        <v>3.5705400499414894</v>
      </c>
      <c r="BI24" s="7">
        <v>8.868760769209505</v>
      </c>
      <c r="BJ24" s="7">
        <v>26.491103596340082</v>
      </c>
      <c r="BK24" s="10"/>
    </row>
    <row r="25" spans="1:63" x14ac:dyDescent="0.2">
      <c r="A25" s="6" t="s">
        <v>49</v>
      </c>
      <c r="B25" s="7">
        <v>45.39</v>
      </c>
      <c r="C25" s="7">
        <f t="shared" si="0"/>
        <v>21.219825</v>
      </c>
      <c r="D25" s="8">
        <v>0.69399999999999995</v>
      </c>
      <c r="E25" s="8">
        <f t="shared" si="1"/>
        <v>0.41605300000000001</v>
      </c>
      <c r="F25" s="7">
        <v>15.51</v>
      </c>
      <c r="G25" s="7">
        <f t="shared" si="2"/>
        <v>8.2109939999999995</v>
      </c>
      <c r="H25" s="7">
        <v>8</v>
      </c>
      <c r="I25" s="7">
        <f t="shared" si="3"/>
        <v>5.5944000000000003</v>
      </c>
      <c r="J25" s="8">
        <v>0.157</v>
      </c>
      <c r="K25" s="8">
        <f t="shared" si="4"/>
        <v>0.12161219999999999</v>
      </c>
      <c r="L25" s="7">
        <v>1.42</v>
      </c>
      <c r="M25" s="7">
        <f t="shared" si="5"/>
        <v>0.85640199999999989</v>
      </c>
      <c r="N25" s="9">
        <v>10.34</v>
      </c>
      <c r="O25" s="7">
        <f t="shared" si="6"/>
        <v>7.391032</v>
      </c>
      <c r="P25" s="7">
        <v>0.56000000000000005</v>
      </c>
      <c r="Q25" s="7">
        <f t="shared" si="7"/>
        <v>0.41540800000000005</v>
      </c>
      <c r="R25" s="7">
        <v>2.4700000000000002</v>
      </c>
      <c r="S25" s="7">
        <f t="shared" si="8"/>
        <v>2.0505940000000002</v>
      </c>
      <c r="T25" s="8">
        <v>0.14399999999999999</v>
      </c>
      <c r="U25" s="8">
        <f t="shared" si="9"/>
        <v>6.2841599999999997E-2</v>
      </c>
      <c r="V25" s="9">
        <v>6</v>
      </c>
      <c r="W25" s="9">
        <v>544</v>
      </c>
      <c r="X25" s="9">
        <v>14</v>
      </c>
      <c r="Y25" s="9">
        <v>189</v>
      </c>
      <c r="Z25" s="9">
        <v>16</v>
      </c>
      <c r="AA25" s="9" t="s">
        <v>99</v>
      </c>
      <c r="AB25" s="9">
        <v>73</v>
      </c>
      <c r="AC25" s="9">
        <v>26</v>
      </c>
      <c r="AD25" s="9">
        <v>108</v>
      </c>
      <c r="AE25" s="9">
        <v>355</v>
      </c>
      <c r="AF25" s="9">
        <v>18</v>
      </c>
      <c r="AG25" s="9">
        <v>4</v>
      </c>
      <c r="AH25" s="9">
        <v>161</v>
      </c>
      <c r="AI25" s="9">
        <v>29</v>
      </c>
      <c r="AJ25" s="9">
        <v>74</v>
      </c>
      <c r="AK25" s="9">
        <v>225</v>
      </c>
      <c r="AL25" s="7">
        <v>2.5843186586179456</v>
      </c>
      <c r="AM25" s="7">
        <v>5.0670235540301214E-2</v>
      </c>
      <c r="AN25" s="7">
        <v>0.681330421140242</v>
      </c>
      <c r="AO25" s="7">
        <v>1.4810898656118857E-2</v>
      </c>
      <c r="AP25" s="7">
        <v>0.10429943073883624</v>
      </c>
      <c r="AQ25" s="7">
        <v>0.90013852159677632</v>
      </c>
      <c r="AR25" s="7">
        <v>5.0591682322505667E-2</v>
      </c>
      <c r="AS25" s="7">
        <v>0.24973760789497598</v>
      </c>
      <c r="AT25" s="7">
        <v>7.6533486688700539E-3</v>
      </c>
      <c r="AU25" s="7">
        <v>0.73072760740051701</v>
      </c>
      <c r="AV25" s="7">
        <v>66.252636404313535</v>
      </c>
      <c r="AW25" s="7">
        <v>1.7050310839345395</v>
      </c>
      <c r="AX25" s="7">
        <v>23.017919633116286</v>
      </c>
      <c r="AY25" s="7">
        <v>1.9486069530680452</v>
      </c>
      <c r="AZ25" s="7"/>
      <c r="BA25" s="7">
        <v>8.8905192233729569</v>
      </c>
      <c r="BB25" s="7">
        <v>3.1664862987355735</v>
      </c>
      <c r="BC25" s="7">
        <v>13.153096933209305</v>
      </c>
      <c r="BD25" s="7">
        <v>43.234716771197256</v>
      </c>
      <c r="BE25" s="7">
        <v>2.1921828222015507</v>
      </c>
      <c r="BF25" s="7">
        <v>0.4871517382670113</v>
      </c>
      <c r="BG25" s="7">
        <v>19.607857465247204</v>
      </c>
      <c r="BH25" s="7">
        <v>3.5318501024358322</v>
      </c>
      <c r="BI25" s="7">
        <v>9.0123071579397092</v>
      </c>
      <c r="BJ25" s="7">
        <v>27.402285277519386</v>
      </c>
      <c r="BK25" s="10"/>
    </row>
    <row r="26" spans="1:63" x14ac:dyDescent="0.2">
      <c r="A26" s="6" t="s">
        <v>50</v>
      </c>
      <c r="B26" s="7">
        <v>44.77</v>
      </c>
      <c r="C26" s="7">
        <f t="shared" si="0"/>
        <v>20.929975000000002</v>
      </c>
      <c r="D26" s="8">
        <v>0.64700000000000002</v>
      </c>
      <c r="E26" s="8">
        <f t="shared" si="1"/>
        <v>0.38787650000000001</v>
      </c>
      <c r="F26" s="7">
        <v>14.57</v>
      </c>
      <c r="G26" s="7">
        <f t="shared" si="2"/>
        <v>7.7133579999999995</v>
      </c>
      <c r="H26" s="7">
        <v>7.51</v>
      </c>
      <c r="I26" s="7">
        <f t="shared" si="3"/>
        <v>5.2517430000000003</v>
      </c>
      <c r="J26" s="8">
        <v>7.1999999999999995E-2</v>
      </c>
      <c r="K26" s="8">
        <f t="shared" si="4"/>
        <v>5.5771199999999993E-2</v>
      </c>
      <c r="L26" s="7">
        <v>1.24</v>
      </c>
      <c r="M26" s="7">
        <f t="shared" si="5"/>
        <v>0.74784399999999995</v>
      </c>
      <c r="N26" s="9">
        <v>4.37</v>
      </c>
      <c r="O26" s="7">
        <f t="shared" si="6"/>
        <v>3.1236760000000001</v>
      </c>
      <c r="P26" s="7">
        <v>0.63</v>
      </c>
      <c r="Q26" s="7">
        <f t="shared" si="7"/>
        <v>0.46733400000000003</v>
      </c>
      <c r="R26" s="7">
        <v>2.31</v>
      </c>
      <c r="S26" s="7">
        <f t="shared" si="8"/>
        <v>1.9177620000000002</v>
      </c>
      <c r="T26" s="8">
        <v>0.125</v>
      </c>
      <c r="U26" s="8">
        <f t="shared" si="9"/>
        <v>5.4550000000000001E-2</v>
      </c>
      <c r="V26" s="9">
        <v>5</v>
      </c>
      <c r="W26" s="9">
        <v>529</v>
      </c>
      <c r="X26" s="9">
        <v>11</v>
      </c>
      <c r="Y26" s="9">
        <v>58</v>
      </c>
      <c r="Z26" s="9">
        <v>9</v>
      </c>
      <c r="AA26" s="9" t="s">
        <v>99</v>
      </c>
      <c r="AB26" s="9">
        <v>45</v>
      </c>
      <c r="AC26" s="9">
        <v>23</v>
      </c>
      <c r="AD26" s="9">
        <v>104</v>
      </c>
      <c r="AE26" s="9">
        <v>286</v>
      </c>
      <c r="AF26" s="9">
        <v>19</v>
      </c>
      <c r="AG26" s="9">
        <v>5</v>
      </c>
      <c r="AH26" s="9">
        <v>190</v>
      </c>
      <c r="AI26" s="9">
        <v>26</v>
      </c>
      <c r="AJ26" s="9">
        <v>72</v>
      </c>
      <c r="AK26" s="9">
        <v>235</v>
      </c>
      <c r="AL26" s="7">
        <v>2.7134712274472421</v>
      </c>
      <c r="AM26" s="7">
        <v>5.0286334434366982E-2</v>
      </c>
      <c r="AN26" s="7">
        <v>0.68086338012575076</v>
      </c>
      <c r="AO26" s="7">
        <v>7.2304695309098835E-3</v>
      </c>
      <c r="AP26" s="7">
        <v>9.6954400405115382E-2</v>
      </c>
      <c r="AQ26" s="7">
        <v>0.40496966431481596</v>
      </c>
      <c r="AR26" s="7">
        <v>6.0587619555581375E-2</v>
      </c>
      <c r="AS26" s="7">
        <v>0.24862867767838603</v>
      </c>
      <c r="AT26" s="7">
        <v>7.0721467874303263E-3</v>
      </c>
      <c r="AU26" s="7">
        <v>0.6482261033391683</v>
      </c>
      <c r="AV26" s="7">
        <v>68.582321733284004</v>
      </c>
      <c r="AW26" s="7">
        <v>1.4260974273461702</v>
      </c>
      <c r="AX26" s="7">
        <v>7.519422798734352</v>
      </c>
      <c r="AY26" s="7">
        <v>1.1668069860105028</v>
      </c>
      <c r="AZ26" s="7"/>
      <c r="BA26" s="7">
        <v>5.8340349300525141</v>
      </c>
      <c r="BB26" s="7">
        <v>2.9818400753601741</v>
      </c>
      <c r="BC26" s="7">
        <v>13.4831029494547</v>
      </c>
      <c r="BD26" s="7">
        <v>37.078533111000425</v>
      </c>
      <c r="BE26" s="7">
        <v>2.4632591926888394</v>
      </c>
      <c r="BF26" s="7">
        <v>0.6482261033391683</v>
      </c>
      <c r="BG26" s="7">
        <v>24.632591926888395</v>
      </c>
      <c r="BH26" s="7">
        <v>3.3707757373636751</v>
      </c>
      <c r="BI26" s="7">
        <v>9.3344558880840225</v>
      </c>
      <c r="BJ26" s="7">
        <v>30.466626856940909</v>
      </c>
      <c r="BK26" s="10"/>
    </row>
    <row r="27" spans="1:63" x14ac:dyDescent="0.2">
      <c r="A27" s="6" t="s">
        <v>51</v>
      </c>
      <c r="B27" s="7">
        <v>60.38</v>
      </c>
      <c r="C27" s="7">
        <f t="shared" si="0"/>
        <v>28.227650000000004</v>
      </c>
      <c r="D27" s="8">
        <v>0.73099999999999998</v>
      </c>
      <c r="E27" s="8">
        <f t="shared" si="1"/>
        <v>0.43823450000000003</v>
      </c>
      <c r="F27" s="7">
        <v>16.03</v>
      </c>
      <c r="G27" s="7">
        <f t="shared" si="2"/>
        <v>8.486282000000001</v>
      </c>
      <c r="H27" s="7">
        <v>7.42</v>
      </c>
      <c r="I27" s="7">
        <f t="shared" si="3"/>
        <v>5.1888060000000005</v>
      </c>
      <c r="J27" s="8">
        <v>9.6000000000000002E-2</v>
      </c>
      <c r="K27" s="8">
        <f t="shared" si="4"/>
        <v>7.43616E-2</v>
      </c>
      <c r="L27" s="7">
        <v>1.35</v>
      </c>
      <c r="M27" s="7">
        <f t="shared" si="5"/>
        <v>0.81418500000000005</v>
      </c>
      <c r="N27" s="9">
        <v>2.3199999999999998</v>
      </c>
      <c r="O27" s="7">
        <f t="shared" si="6"/>
        <v>1.6583359999999998</v>
      </c>
      <c r="P27" s="7">
        <v>0.96</v>
      </c>
      <c r="Q27" s="7">
        <f t="shared" si="7"/>
        <v>0.71212799999999998</v>
      </c>
      <c r="R27" s="7">
        <v>2.71</v>
      </c>
      <c r="S27" s="7">
        <f t="shared" si="8"/>
        <v>2.2498420000000001</v>
      </c>
      <c r="T27" s="8">
        <v>0.189</v>
      </c>
      <c r="U27" s="8">
        <f t="shared" si="9"/>
        <v>8.24796E-2</v>
      </c>
      <c r="V27" s="9">
        <v>5</v>
      </c>
      <c r="W27" s="9">
        <v>560</v>
      </c>
      <c r="X27" s="9">
        <v>13</v>
      </c>
      <c r="Y27" s="9">
        <v>64</v>
      </c>
      <c r="Z27" s="9">
        <v>25</v>
      </c>
      <c r="AA27" s="9" t="s">
        <v>99</v>
      </c>
      <c r="AB27" s="9">
        <v>52</v>
      </c>
      <c r="AC27" s="9">
        <v>26</v>
      </c>
      <c r="AD27" s="9">
        <v>115</v>
      </c>
      <c r="AE27" s="9">
        <v>192</v>
      </c>
      <c r="AF27" s="9">
        <v>26</v>
      </c>
      <c r="AG27" s="9">
        <v>5</v>
      </c>
      <c r="AH27" s="9">
        <v>157</v>
      </c>
      <c r="AI27" s="9">
        <v>33</v>
      </c>
      <c r="AJ27" s="9">
        <v>79</v>
      </c>
      <c r="AK27" s="9">
        <v>317</v>
      </c>
      <c r="AL27" s="7">
        <v>3.3262682055580997</v>
      </c>
      <c r="AM27" s="7">
        <v>5.1640341435742997E-2</v>
      </c>
      <c r="AN27" s="7">
        <v>0.61143454813309295</v>
      </c>
      <c r="AO27" s="7">
        <v>8.7625652788818464E-3</v>
      </c>
      <c r="AP27" s="7">
        <v>9.5941308573059436E-2</v>
      </c>
      <c r="AQ27" s="7">
        <v>0.19541372770784657</v>
      </c>
      <c r="AR27" s="7">
        <v>8.3915193956552461E-2</v>
      </c>
      <c r="AS27" s="7">
        <v>0.26511515879392172</v>
      </c>
      <c r="AT27" s="7">
        <v>9.7191679465754247E-3</v>
      </c>
      <c r="AU27" s="7">
        <v>0.58918617128207607</v>
      </c>
      <c r="AV27" s="7">
        <v>65.98885118359253</v>
      </c>
      <c r="AW27" s="7">
        <v>1.5318840453333979</v>
      </c>
      <c r="AX27" s="7">
        <v>7.5415829924105742</v>
      </c>
      <c r="AY27" s="7">
        <v>2.9459308564103805</v>
      </c>
      <c r="AZ27" s="7"/>
      <c r="BA27" s="7">
        <v>6.1275361813335918</v>
      </c>
      <c r="BB27" s="7">
        <v>3.0637680906667959</v>
      </c>
      <c r="BC27" s="7">
        <v>13.551281939487751</v>
      </c>
      <c r="BD27" s="7">
        <v>22.624748977231722</v>
      </c>
      <c r="BE27" s="7">
        <v>3.0637680906667959</v>
      </c>
      <c r="BF27" s="7">
        <v>0.58918617128207607</v>
      </c>
      <c r="BG27" s="7">
        <v>18.500445778257191</v>
      </c>
      <c r="BH27" s="7">
        <v>3.8886287304617024</v>
      </c>
      <c r="BI27" s="7">
        <v>9.3091415062568021</v>
      </c>
      <c r="BJ27" s="7">
        <v>37.354403259283629</v>
      </c>
      <c r="BK27" s="10"/>
    </row>
    <row r="28" spans="1:63" x14ac:dyDescent="0.2">
      <c r="A28" s="6" t="s">
        <v>52</v>
      </c>
      <c r="B28" s="7">
        <v>57.09</v>
      </c>
      <c r="C28" s="7">
        <f t="shared" si="0"/>
        <v>26.689575000000001</v>
      </c>
      <c r="D28" s="8">
        <v>0.69799999999999995</v>
      </c>
      <c r="E28" s="8">
        <f t="shared" si="1"/>
        <v>0.41845100000000002</v>
      </c>
      <c r="F28" s="7">
        <v>15.38</v>
      </c>
      <c r="G28" s="7">
        <f t="shared" si="2"/>
        <v>8.1421720000000004</v>
      </c>
      <c r="H28" s="7">
        <v>6.54</v>
      </c>
      <c r="I28" s="7">
        <f t="shared" si="3"/>
        <v>4.5734219999999999</v>
      </c>
      <c r="J28" s="8">
        <v>0.16400000000000001</v>
      </c>
      <c r="K28" s="8">
        <f t="shared" si="4"/>
        <v>0.12703439999999999</v>
      </c>
      <c r="L28" s="7">
        <v>1.33</v>
      </c>
      <c r="M28" s="7">
        <f t="shared" si="5"/>
        <v>0.80212300000000003</v>
      </c>
      <c r="N28" s="9">
        <v>5.71</v>
      </c>
      <c r="O28" s="7">
        <f t="shared" si="6"/>
        <v>4.0815080000000004</v>
      </c>
      <c r="P28" s="7">
        <v>0.92</v>
      </c>
      <c r="Q28" s="7">
        <f t="shared" si="7"/>
        <v>0.68245600000000006</v>
      </c>
      <c r="R28" s="7">
        <v>2.57</v>
      </c>
      <c r="S28" s="7">
        <f t="shared" si="8"/>
        <v>2.1336140000000001</v>
      </c>
      <c r="T28" s="8">
        <v>0.10299999999999999</v>
      </c>
      <c r="U28" s="8">
        <f t="shared" si="9"/>
        <v>4.4949200000000002E-2</v>
      </c>
      <c r="V28" s="9">
        <v>4</v>
      </c>
      <c r="W28" s="9">
        <v>681</v>
      </c>
      <c r="X28" s="9">
        <v>15</v>
      </c>
      <c r="Y28" s="9">
        <v>146</v>
      </c>
      <c r="Z28" s="9">
        <v>34</v>
      </c>
      <c r="AA28" s="9" t="s">
        <v>99</v>
      </c>
      <c r="AB28" s="9">
        <v>61</v>
      </c>
      <c r="AC28" s="9">
        <v>23</v>
      </c>
      <c r="AD28" s="9">
        <v>112</v>
      </c>
      <c r="AE28" s="9">
        <v>215</v>
      </c>
      <c r="AF28" s="9">
        <v>20</v>
      </c>
      <c r="AG28" s="9">
        <v>4</v>
      </c>
      <c r="AH28" s="9">
        <v>137</v>
      </c>
      <c r="AI28" s="9">
        <v>34</v>
      </c>
      <c r="AJ28" s="9">
        <v>78</v>
      </c>
      <c r="AK28" s="9">
        <v>352</v>
      </c>
      <c r="AL28" s="7">
        <v>3.2779429125299737</v>
      </c>
      <c r="AM28" s="7">
        <v>5.139304352696062E-2</v>
      </c>
      <c r="AN28" s="7">
        <v>0.56169557705241302</v>
      </c>
      <c r="AO28" s="7">
        <v>1.5602028549630245E-2</v>
      </c>
      <c r="AP28" s="7">
        <v>9.8514622388227613E-2</v>
      </c>
      <c r="AQ28" s="7">
        <v>0.50128000243669624</v>
      </c>
      <c r="AR28" s="7">
        <v>8.381743839358835E-2</v>
      </c>
      <c r="AS28" s="7">
        <v>0.26204482047296473</v>
      </c>
      <c r="AT28" s="7">
        <v>5.5205416932975621E-3</v>
      </c>
      <c r="AU28" s="7">
        <v>0.49126940575561406</v>
      </c>
      <c r="AV28" s="7">
        <v>83.638616329893296</v>
      </c>
      <c r="AW28" s="7">
        <v>1.8422602715835528</v>
      </c>
      <c r="AX28" s="7">
        <v>17.931333310079914</v>
      </c>
      <c r="AY28" s="7">
        <v>4.1757899489227199</v>
      </c>
      <c r="AZ28" s="7"/>
      <c r="BA28" s="7">
        <v>7.4918584377731143</v>
      </c>
      <c r="BB28" s="7">
        <v>2.8247990830947809</v>
      </c>
      <c r="BC28" s="7">
        <v>13.755543361157194</v>
      </c>
      <c r="BD28" s="7">
        <v>26.405730559364258</v>
      </c>
      <c r="BE28" s="7">
        <v>2.4563470287780702</v>
      </c>
      <c r="BF28" s="7">
        <v>0.49126940575561406</v>
      </c>
      <c r="BG28" s="7">
        <v>16.825977147129784</v>
      </c>
      <c r="BH28" s="7">
        <v>4.1757899489227199</v>
      </c>
      <c r="BI28" s="7">
        <v>9.5797534122344743</v>
      </c>
      <c r="BJ28" s="7">
        <v>43.231707706494042</v>
      </c>
      <c r="BK28" s="10"/>
    </row>
    <row r="29" spans="1:63" x14ac:dyDescent="0.2">
      <c r="A29" s="6" t="s">
        <v>53</v>
      </c>
      <c r="B29" s="7">
        <v>50.69</v>
      </c>
      <c r="C29" s="7">
        <f t="shared" si="0"/>
        <v>23.697575000000001</v>
      </c>
      <c r="D29" s="8">
        <v>0.63800000000000001</v>
      </c>
      <c r="E29" s="8">
        <f t="shared" si="1"/>
        <v>0.38248100000000002</v>
      </c>
      <c r="F29" s="7">
        <v>13.88</v>
      </c>
      <c r="G29" s="7">
        <f t="shared" si="2"/>
        <v>7.3480720000000002</v>
      </c>
      <c r="H29" s="7">
        <v>7.74</v>
      </c>
      <c r="I29" s="7">
        <f t="shared" si="3"/>
        <v>5.4125820000000004</v>
      </c>
      <c r="J29" s="8">
        <v>0.23799999999999999</v>
      </c>
      <c r="K29" s="8">
        <f t="shared" si="4"/>
        <v>0.18435479999999999</v>
      </c>
      <c r="L29" s="7">
        <v>1.34</v>
      </c>
      <c r="M29" s="7">
        <f t="shared" si="5"/>
        <v>0.80815400000000004</v>
      </c>
      <c r="N29" s="9">
        <v>9.1999999999999993</v>
      </c>
      <c r="O29" s="7">
        <f t="shared" si="6"/>
        <v>6.5761599999999998</v>
      </c>
      <c r="P29" s="7">
        <v>0.9</v>
      </c>
      <c r="Q29" s="7">
        <f t="shared" si="7"/>
        <v>0.66761999999999999</v>
      </c>
      <c r="R29" s="7">
        <v>2.27</v>
      </c>
      <c r="S29" s="7">
        <f t="shared" si="8"/>
        <v>1.8845540000000001</v>
      </c>
      <c r="T29" s="8">
        <v>0.122</v>
      </c>
      <c r="U29" s="8">
        <f t="shared" si="9"/>
        <v>5.3240799999999998E-2</v>
      </c>
      <c r="V29" s="9">
        <v>3</v>
      </c>
      <c r="W29" s="9">
        <v>587</v>
      </c>
      <c r="X29" s="9">
        <v>11</v>
      </c>
      <c r="Y29" s="9">
        <v>56</v>
      </c>
      <c r="Z29" s="9">
        <v>18</v>
      </c>
      <c r="AA29" s="9" t="s">
        <v>99</v>
      </c>
      <c r="AB29" s="9">
        <v>39</v>
      </c>
      <c r="AC29" s="9">
        <v>30</v>
      </c>
      <c r="AD29" s="9">
        <v>100</v>
      </c>
      <c r="AE29" s="9">
        <v>309</v>
      </c>
      <c r="AF29" s="9">
        <v>22</v>
      </c>
      <c r="AG29" s="9">
        <v>4</v>
      </c>
      <c r="AH29" s="9">
        <v>143</v>
      </c>
      <c r="AI29" s="9">
        <v>29</v>
      </c>
      <c r="AJ29" s="9">
        <v>76</v>
      </c>
      <c r="AK29" s="9">
        <v>313</v>
      </c>
      <c r="AL29" s="7">
        <v>3.2250058246571345</v>
      </c>
      <c r="AM29" s="7">
        <v>5.2051885174777823E-2</v>
      </c>
      <c r="AN29" s="7">
        <v>0.73659893370669205</v>
      </c>
      <c r="AO29" s="7">
        <v>2.5088866848337901E-2</v>
      </c>
      <c r="AP29" s="7">
        <v>0.10998177481113414</v>
      </c>
      <c r="AQ29" s="7">
        <v>0.89495040331667952</v>
      </c>
      <c r="AR29" s="7">
        <v>9.0856485891809446E-2</v>
      </c>
      <c r="AS29" s="7">
        <v>0.25646917994271151</v>
      </c>
      <c r="AT29" s="7">
        <v>7.2455468590944669E-3</v>
      </c>
      <c r="AU29" s="7">
        <v>0.40827035989848764</v>
      </c>
      <c r="AV29" s="7">
        <v>79.884900420137413</v>
      </c>
      <c r="AW29" s="7">
        <v>1.496991319627788</v>
      </c>
      <c r="AX29" s="7">
        <v>7.6210467181051031</v>
      </c>
      <c r="AY29" s="7">
        <v>2.449622159390926</v>
      </c>
      <c r="AZ29" s="7"/>
      <c r="BA29" s="7">
        <v>5.3075146786803398</v>
      </c>
      <c r="BB29" s="7">
        <v>4.0827035989848763</v>
      </c>
      <c r="BC29" s="7">
        <v>13.609011996616255</v>
      </c>
      <c r="BD29" s="7">
        <v>42.05184706954423</v>
      </c>
      <c r="BE29" s="7">
        <v>2.993982639255576</v>
      </c>
      <c r="BF29" s="7">
        <v>0.54436047986465019</v>
      </c>
      <c r="BG29" s="7">
        <v>19.460887155161245</v>
      </c>
      <c r="BH29" s="7">
        <v>3.9466134790187137</v>
      </c>
      <c r="BI29" s="7">
        <v>10.342849117428354</v>
      </c>
      <c r="BJ29" s="7">
        <v>42.596207549408881</v>
      </c>
      <c r="BK29" s="10"/>
    </row>
    <row r="30" spans="1:63" x14ac:dyDescent="0.2">
      <c r="A30" s="6" t="s">
        <v>54</v>
      </c>
      <c r="B30" s="7">
        <v>53.91</v>
      </c>
      <c r="C30" s="7">
        <f t="shared" si="0"/>
        <v>25.202925</v>
      </c>
      <c r="D30" s="8">
        <v>0.59199999999999997</v>
      </c>
      <c r="E30" s="8">
        <f t="shared" si="1"/>
        <v>0.354904</v>
      </c>
      <c r="F30" s="7">
        <v>12.89</v>
      </c>
      <c r="G30" s="7">
        <f t="shared" si="2"/>
        <v>6.8239660000000004</v>
      </c>
      <c r="H30" s="7">
        <v>6.25</v>
      </c>
      <c r="I30" s="7">
        <f t="shared" si="3"/>
        <v>4.3706250000000004</v>
      </c>
      <c r="J30" s="8">
        <v>0.25800000000000001</v>
      </c>
      <c r="K30" s="8">
        <f t="shared" si="4"/>
        <v>0.19984679999999999</v>
      </c>
      <c r="L30" s="7">
        <v>1.35</v>
      </c>
      <c r="M30" s="7">
        <f t="shared" si="5"/>
        <v>0.81418500000000005</v>
      </c>
      <c r="N30" s="9">
        <v>8.9600000000000009</v>
      </c>
      <c r="O30" s="7">
        <f t="shared" si="6"/>
        <v>6.4046080000000005</v>
      </c>
      <c r="P30" s="7">
        <v>0.93</v>
      </c>
      <c r="Q30" s="7">
        <f t="shared" si="7"/>
        <v>0.6898740000000001</v>
      </c>
      <c r="R30" s="7">
        <v>2.16</v>
      </c>
      <c r="S30" s="7">
        <f t="shared" si="8"/>
        <v>1.7932320000000002</v>
      </c>
      <c r="T30" s="8">
        <v>0.129</v>
      </c>
      <c r="U30" s="8">
        <f t="shared" si="9"/>
        <v>5.6295600000000001E-2</v>
      </c>
      <c r="V30" s="9">
        <v>4</v>
      </c>
      <c r="W30" s="9">
        <v>538</v>
      </c>
      <c r="X30" s="9">
        <v>8</v>
      </c>
      <c r="Y30" s="9">
        <v>75</v>
      </c>
      <c r="Z30" s="9">
        <v>22</v>
      </c>
      <c r="AA30" s="9" t="s">
        <v>99</v>
      </c>
      <c r="AB30" s="9">
        <v>31</v>
      </c>
      <c r="AC30" s="9">
        <v>28</v>
      </c>
      <c r="AD30" s="9">
        <v>91</v>
      </c>
      <c r="AE30" s="9">
        <v>289</v>
      </c>
      <c r="AF30" s="9">
        <v>21</v>
      </c>
      <c r="AG30" s="9">
        <v>4</v>
      </c>
      <c r="AH30" s="9">
        <v>137</v>
      </c>
      <c r="AI30" s="9">
        <v>30</v>
      </c>
      <c r="AJ30" s="9">
        <v>69</v>
      </c>
      <c r="AK30" s="9">
        <v>315</v>
      </c>
      <c r="AL30" s="7">
        <v>3.6932958048149711</v>
      </c>
      <c r="AM30" s="7">
        <v>5.200846545835662E-2</v>
      </c>
      <c r="AN30" s="7">
        <v>0.64048164952756215</v>
      </c>
      <c r="AO30" s="7">
        <v>2.9286019303144239E-2</v>
      </c>
      <c r="AP30" s="7">
        <v>0.11931258156913443</v>
      </c>
      <c r="AQ30" s="7">
        <v>0.93854629404659995</v>
      </c>
      <c r="AR30" s="7">
        <v>0.10109575575259315</v>
      </c>
      <c r="AS30" s="7">
        <v>0.26278442770670313</v>
      </c>
      <c r="AT30" s="7">
        <v>8.2496894034935105E-3</v>
      </c>
      <c r="AU30" s="7">
        <v>0.58616939181701666</v>
      </c>
      <c r="AV30" s="7">
        <v>78.839783199388734</v>
      </c>
      <c r="AW30" s="7">
        <v>1.1723387836340333</v>
      </c>
      <c r="AX30" s="7">
        <v>10.990676096569063</v>
      </c>
      <c r="AY30" s="7">
        <v>3.2239316549935917</v>
      </c>
      <c r="AZ30" s="7"/>
      <c r="BA30" s="7">
        <v>4.5428127865818793</v>
      </c>
      <c r="BB30" s="7">
        <v>4.1031857427191163</v>
      </c>
      <c r="BC30" s="7">
        <v>13.335353663837129</v>
      </c>
      <c r="BD30" s="7">
        <v>42.350738558779454</v>
      </c>
      <c r="BE30" s="7">
        <v>3.0773893070393372</v>
      </c>
      <c r="BF30" s="7">
        <v>0.58616939181701666</v>
      </c>
      <c r="BG30" s="7">
        <v>20.076301669732821</v>
      </c>
      <c r="BH30" s="7">
        <v>4.3962704386276243</v>
      </c>
      <c r="BI30" s="7">
        <v>10.111422008843537</v>
      </c>
      <c r="BJ30" s="7">
        <v>46.160839605590063</v>
      </c>
      <c r="BK30" s="10"/>
    </row>
    <row r="31" spans="1:63" x14ac:dyDescent="0.2">
      <c r="A31" s="6" t="s">
        <v>55</v>
      </c>
      <c r="B31" s="7">
        <v>53.62</v>
      </c>
      <c r="C31" s="7">
        <f t="shared" si="0"/>
        <v>25.067350000000001</v>
      </c>
      <c r="D31" s="8">
        <v>0.55600000000000005</v>
      </c>
      <c r="E31" s="8">
        <f t="shared" si="1"/>
        <v>0.33332200000000006</v>
      </c>
      <c r="F31" s="7">
        <v>11.83</v>
      </c>
      <c r="G31" s="7">
        <f t="shared" si="2"/>
        <v>6.2628019999999998</v>
      </c>
      <c r="H31" s="7">
        <v>5.2</v>
      </c>
      <c r="I31" s="7">
        <f t="shared" si="3"/>
        <v>3.6363600000000003</v>
      </c>
      <c r="J31" s="8">
        <v>0.35099999999999998</v>
      </c>
      <c r="K31" s="8">
        <f t="shared" si="4"/>
        <v>0.27188459999999998</v>
      </c>
      <c r="L31" s="7">
        <v>1.75</v>
      </c>
      <c r="M31" s="7">
        <f t="shared" si="5"/>
        <v>1.0554250000000001</v>
      </c>
      <c r="N31" s="9">
        <v>9.33</v>
      </c>
      <c r="O31" s="7">
        <f t="shared" si="6"/>
        <v>6.6690839999999998</v>
      </c>
      <c r="P31" s="7">
        <v>0.93</v>
      </c>
      <c r="Q31" s="7">
        <f t="shared" si="7"/>
        <v>0.6898740000000001</v>
      </c>
      <c r="R31" s="7">
        <v>1.96</v>
      </c>
      <c r="S31" s="7">
        <f t="shared" si="8"/>
        <v>1.627192</v>
      </c>
      <c r="T31" s="8">
        <v>0.16500000000000001</v>
      </c>
      <c r="U31" s="8">
        <f t="shared" si="9"/>
        <v>7.2006000000000001E-2</v>
      </c>
      <c r="V31" s="9">
        <v>2</v>
      </c>
      <c r="W31" s="9">
        <v>591</v>
      </c>
      <c r="X31" s="9">
        <v>9</v>
      </c>
      <c r="Y31" s="9">
        <v>51</v>
      </c>
      <c r="Z31" s="9">
        <v>20</v>
      </c>
      <c r="AA31" s="9" t="s">
        <v>99</v>
      </c>
      <c r="AB31" s="9">
        <v>26</v>
      </c>
      <c r="AC31" s="9">
        <v>17</v>
      </c>
      <c r="AD31" s="9">
        <v>83</v>
      </c>
      <c r="AE31" s="9">
        <v>285</v>
      </c>
      <c r="AF31" s="9">
        <v>15</v>
      </c>
      <c r="AG31" s="9">
        <v>4</v>
      </c>
      <c r="AH31" s="9">
        <v>88</v>
      </c>
      <c r="AI31" s="9">
        <v>27</v>
      </c>
      <c r="AJ31" s="9">
        <v>67</v>
      </c>
      <c r="AK31" s="9">
        <v>324</v>
      </c>
      <c r="AL31" s="7">
        <v>4.0025774405769177</v>
      </c>
      <c r="AM31" s="7">
        <v>5.3222503282077269E-2</v>
      </c>
      <c r="AN31" s="7">
        <v>0.58062828746621731</v>
      </c>
      <c r="AO31" s="7">
        <v>4.3412613076383381E-2</v>
      </c>
      <c r="AP31" s="7">
        <v>0.16852281135504524</v>
      </c>
      <c r="AQ31" s="7">
        <v>1.064872240891537</v>
      </c>
      <c r="AR31" s="7">
        <v>0.11015420893076296</v>
      </c>
      <c r="AS31" s="7">
        <v>0.25981852851167897</v>
      </c>
      <c r="AT31" s="7">
        <v>1.1497409625915046E-2</v>
      </c>
      <c r="AU31" s="7">
        <v>0.31934587745229692</v>
      </c>
      <c r="AV31" s="7">
        <v>94.366706787153745</v>
      </c>
      <c r="AW31" s="7">
        <v>1.4370564485353361</v>
      </c>
      <c r="AX31" s="7">
        <v>8.1433198750335709</v>
      </c>
      <c r="AY31" s="7">
        <v>3.1934587745229694</v>
      </c>
      <c r="AZ31" s="7"/>
      <c r="BA31" s="7">
        <v>4.1514964068798603</v>
      </c>
      <c r="BB31" s="7">
        <v>2.7144399583445238</v>
      </c>
      <c r="BC31" s="7">
        <v>13.252853914270322</v>
      </c>
      <c r="BD31" s="7">
        <v>45.506787536952309</v>
      </c>
      <c r="BE31" s="7">
        <v>2.395094080892227</v>
      </c>
      <c r="BF31" s="7">
        <v>0.63869175490459384</v>
      </c>
      <c r="BG31" s="7">
        <v>14.051218607901065</v>
      </c>
      <c r="BH31" s="7">
        <v>4.3111693456060083</v>
      </c>
      <c r="BI31" s="7">
        <v>10.698086894651947</v>
      </c>
      <c r="BJ31" s="7">
        <v>51.734032147272103</v>
      </c>
      <c r="BK31" s="10"/>
    </row>
    <row r="32" spans="1:63" x14ac:dyDescent="0.2">
      <c r="A32" s="6" t="s">
        <v>56</v>
      </c>
      <c r="B32" s="7">
        <v>57.43</v>
      </c>
      <c r="C32" s="7">
        <f t="shared" si="0"/>
        <v>26.848525000000002</v>
      </c>
      <c r="D32" s="8">
        <v>0.62</v>
      </c>
      <c r="E32" s="8">
        <f t="shared" si="1"/>
        <v>0.37169000000000002</v>
      </c>
      <c r="F32" s="7">
        <v>13.23</v>
      </c>
      <c r="G32" s="7">
        <f t="shared" si="2"/>
        <v>7.0039619999999996</v>
      </c>
      <c r="H32" s="7">
        <v>7.98</v>
      </c>
      <c r="I32" s="7">
        <f t="shared" si="3"/>
        <v>5.5804140000000002</v>
      </c>
      <c r="J32" s="8">
        <v>0.26500000000000001</v>
      </c>
      <c r="K32" s="8">
        <f t="shared" si="4"/>
        <v>0.20526900000000001</v>
      </c>
      <c r="L32" s="7">
        <v>1.72</v>
      </c>
      <c r="M32" s="7">
        <f t="shared" si="5"/>
        <v>1.0373319999999999</v>
      </c>
      <c r="N32" s="9">
        <v>4.78</v>
      </c>
      <c r="O32" s="7">
        <f t="shared" si="6"/>
        <v>3.416744</v>
      </c>
      <c r="P32" s="7">
        <v>0.93</v>
      </c>
      <c r="Q32" s="7">
        <f t="shared" si="7"/>
        <v>0.6898740000000001</v>
      </c>
      <c r="R32" s="7">
        <v>2.15</v>
      </c>
      <c r="S32" s="7">
        <f t="shared" si="8"/>
        <v>1.7849300000000001</v>
      </c>
      <c r="T32" s="8">
        <v>0.106</v>
      </c>
      <c r="U32" s="8">
        <f t="shared" si="9"/>
        <v>4.6258399999999998E-2</v>
      </c>
      <c r="V32" s="9">
        <v>5</v>
      </c>
      <c r="W32" s="9">
        <v>633</v>
      </c>
      <c r="X32" s="9">
        <v>9</v>
      </c>
      <c r="Y32" s="9">
        <v>57</v>
      </c>
      <c r="Z32" s="9">
        <v>15</v>
      </c>
      <c r="AA32" s="9" t="s">
        <v>99</v>
      </c>
      <c r="AB32" s="9">
        <v>29</v>
      </c>
      <c r="AC32" s="9">
        <v>18</v>
      </c>
      <c r="AD32" s="9">
        <v>89</v>
      </c>
      <c r="AE32" s="9">
        <v>167</v>
      </c>
      <c r="AF32" s="9">
        <v>19</v>
      </c>
      <c r="AG32" s="9">
        <v>3</v>
      </c>
      <c r="AH32" s="9">
        <v>102</v>
      </c>
      <c r="AI32" s="9">
        <v>27</v>
      </c>
      <c r="AJ32" s="9">
        <v>74</v>
      </c>
      <c r="AK32" s="9">
        <v>350</v>
      </c>
      <c r="AL32" s="7">
        <v>3.8333339044386596</v>
      </c>
      <c r="AM32" s="7">
        <v>5.3068534637966347E-2</v>
      </c>
      <c r="AN32" s="7">
        <v>0.79675103891197585</v>
      </c>
      <c r="AO32" s="7">
        <v>2.9307554781136738E-2</v>
      </c>
      <c r="AP32" s="7">
        <v>0.14810645745936371</v>
      </c>
      <c r="AQ32" s="7">
        <v>0.48783017383589461</v>
      </c>
      <c r="AR32" s="7">
        <v>9.8497678885179574E-2</v>
      </c>
      <c r="AS32" s="7">
        <v>0.25484575730136744</v>
      </c>
      <c r="AT32" s="7">
        <v>6.6046046509104419E-3</v>
      </c>
      <c r="AU32" s="7">
        <v>0.71388165726770081</v>
      </c>
      <c r="AV32" s="7">
        <v>90.377417810090918</v>
      </c>
      <c r="AW32" s="7">
        <v>1.2849869830818614</v>
      </c>
      <c r="AX32" s="7">
        <v>8.13825089285179</v>
      </c>
      <c r="AY32" s="7">
        <v>2.1416449718031023</v>
      </c>
      <c r="AZ32" s="7"/>
      <c r="BA32" s="7">
        <v>4.1405136121526649</v>
      </c>
      <c r="BB32" s="7">
        <v>2.5699739661637229</v>
      </c>
      <c r="BC32" s="7">
        <v>12.707093499365074</v>
      </c>
      <c r="BD32" s="7">
        <v>23.843647352741208</v>
      </c>
      <c r="BE32" s="7">
        <v>2.7127502976172631</v>
      </c>
      <c r="BF32" s="7">
        <v>0.4283289943606205</v>
      </c>
      <c r="BG32" s="7">
        <v>14.563185808261096</v>
      </c>
      <c r="BH32" s="7">
        <v>3.8549609492455845</v>
      </c>
      <c r="BI32" s="7">
        <v>10.565448527561973</v>
      </c>
      <c r="BJ32" s="7">
        <v>49.971716008739058</v>
      </c>
      <c r="BK32" s="10"/>
    </row>
    <row r="33" spans="1:63" x14ac:dyDescent="0.2">
      <c r="A33" s="6" t="s">
        <v>57</v>
      </c>
      <c r="B33" s="7">
        <v>64.77</v>
      </c>
      <c r="C33" s="7">
        <f t="shared" si="0"/>
        <v>30.279975</v>
      </c>
      <c r="D33" s="8">
        <v>0.65500000000000003</v>
      </c>
      <c r="E33" s="8">
        <f t="shared" si="1"/>
        <v>0.39267250000000004</v>
      </c>
      <c r="F33" s="7">
        <v>13.63</v>
      </c>
      <c r="G33" s="7">
        <f t="shared" si="2"/>
        <v>7.2157220000000004</v>
      </c>
      <c r="H33" s="7">
        <v>3.47</v>
      </c>
      <c r="I33" s="7">
        <f t="shared" si="3"/>
        <v>2.426571</v>
      </c>
      <c r="J33" s="8">
        <v>0.14499999999999999</v>
      </c>
      <c r="K33" s="8">
        <f t="shared" si="4"/>
        <v>0.11231699999999999</v>
      </c>
      <c r="L33" s="7">
        <v>1.33</v>
      </c>
      <c r="M33" s="7">
        <f t="shared" si="5"/>
        <v>0.80212300000000003</v>
      </c>
      <c r="N33" s="9">
        <v>3.78</v>
      </c>
      <c r="O33" s="7">
        <f t="shared" si="6"/>
        <v>2.7019439999999997</v>
      </c>
      <c r="P33" s="7">
        <v>1.0900000000000001</v>
      </c>
      <c r="Q33" s="7">
        <f t="shared" si="7"/>
        <v>0.80856200000000011</v>
      </c>
      <c r="R33" s="7">
        <v>2.27</v>
      </c>
      <c r="S33" s="7">
        <f t="shared" si="8"/>
        <v>1.8845540000000001</v>
      </c>
      <c r="T33" s="8">
        <v>0.193</v>
      </c>
      <c r="U33" s="8">
        <f t="shared" si="9"/>
        <v>8.42252E-2</v>
      </c>
      <c r="V33" s="9">
        <v>9</v>
      </c>
      <c r="W33" s="9">
        <v>708</v>
      </c>
      <c r="X33" s="9">
        <v>26</v>
      </c>
      <c r="Y33" s="9">
        <v>66</v>
      </c>
      <c r="Z33" s="9">
        <v>17</v>
      </c>
      <c r="AA33" s="9" t="s">
        <v>99</v>
      </c>
      <c r="AB33" s="9">
        <v>50</v>
      </c>
      <c r="AC33" s="9">
        <v>49</v>
      </c>
      <c r="AD33" s="9">
        <v>93</v>
      </c>
      <c r="AE33" s="9">
        <v>302</v>
      </c>
      <c r="AF33" s="9">
        <v>21</v>
      </c>
      <c r="AG33" s="9">
        <v>5</v>
      </c>
      <c r="AH33" s="9">
        <v>135</v>
      </c>
      <c r="AI33" s="9">
        <v>34</v>
      </c>
      <c r="AJ33" s="9">
        <v>101</v>
      </c>
      <c r="AK33" s="9">
        <v>406</v>
      </c>
      <c r="AL33" s="7">
        <v>4.1963888021184852</v>
      </c>
      <c r="AM33" s="7">
        <v>5.4419017251496109E-2</v>
      </c>
      <c r="AN33" s="7">
        <v>0.33628942467572892</v>
      </c>
      <c r="AO33" s="7">
        <v>1.5565594129042109E-2</v>
      </c>
      <c r="AP33" s="7">
        <v>0.11116323494724437</v>
      </c>
      <c r="AQ33" s="7">
        <v>0.374452341706069</v>
      </c>
      <c r="AR33" s="7">
        <v>0.11205559194215077</v>
      </c>
      <c r="AS33" s="7">
        <v>0.26117331016910017</v>
      </c>
      <c r="AT33" s="7">
        <v>1.1672456339088451E-2</v>
      </c>
      <c r="AU33" s="7">
        <v>1.247276433321572</v>
      </c>
      <c r="AV33" s="7">
        <v>98.119079421296988</v>
      </c>
      <c r="AW33" s="7">
        <v>3.6032430295956521</v>
      </c>
      <c r="AX33" s="7">
        <v>9.1466938443581931</v>
      </c>
      <c r="AY33" s="7">
        <v>2.3559665962740803</v>
      </c>
      <c r="AZ33" s="7"/>
      <c r="BA33" s="7">
        <v>6.9293135184531769</v>
      </c>
      <c r="BB33" s="7">
        <v>6.7907272480841137</v>
      </c>
      <c r="BC33" s="7">
        <v>12.88852314432291</v>
      </c>
      <c r="BD33" s="7">
        <v>41.853053651457188</v>
      </c>
      <c r="BE33" s="7">
        <v>2.9103116777503346</v>
      </c>
      <c r="BF33" s="7">
        <v>0.69293135184531773</v>
      </c>
      <c r="BG33" s="7">
        <v>18.709146499823579</v>
      </c>
      <c r="BH33" s="7">
        <v>4.7119331925481607</v>
      </c>
      <c r="BI33" s="7">
        <v>13.997213307275418</v>
      </c>
      <c r="BJ33" s="7">
        <v>56.2660257698398</v>
      </c>
      <c r="BK33" s="10"/>
    </row>
    <row r="34" spans="1:63" x14ac:dyDescent="0.2">
      <c r="A34" s="6" t="s">
        <v>58</v>
      </c>
      <c r="B34" s="7">
        <v>61.55</v>
      </c>
      <c r="C34" s="7">
        <f t="shared" si="0"/>
        <v>28.774625</v>
      </c>
      <c r="D34" s="8">
        <v>0.63</v>
      </c>
      <c r="E34" s="8">
        <f t="shared" si="1"/>
        <v>0.37768500000000005</v>
      </c>
      <c r="F34" s="7">
        <v>13.3</v>
      </c>
      <c r="G34" s="7">
        <f t="shared" si="2"/>
        <v>7.0410200000000005</v>
      </c>
      <c r="H34" s="7">
        <v>6.67</v>
      </c>
      <c r="I34" s="7">
        <f t="shared" si="3"/>
        <v>4.6643309999999998</v>
      </c>
      <c r="J34" s="8">
        <v>0.156</v>
      </c>
      <c r="K34" s="8">
        <f t="shared" si="4"/>
        <v>0.12083759999999999</v>
      </c>
      <c r="L34" s="7">
        <v>1.58</v>
      </c>
      <c r="M34" s="7">
        <f t="shared" si="5"/>
        <v>0.95289800000000002</v>
      </c>
      <c r="N34" s="9">
        <v>3.38</v>
      </c>
      <c r="O34" s="7">
        <f t="shared" si="6"/>
        <v>2.4160239999999997</v>
      </c>
      <c r="P34" s="7">
        <v>1.01</v>
      </c>
      <c r="Q34" s="7">
        <f t="shared" si="7"/>
        <v>0.74921800000000005</v>
      </c>
      <c r="R34" s="7">
        <v>2.19</v>
      </c>
      <c r="S34" s="7">
        <f t="shared" si="8"/>
        <v>1.818138</v>
      </c>
      <c r="T34" s="8">
        <v>0.14499999999999999</v>
      </c>
      <c r="U34" s="8">
        <f t="shared" si="9"/>
        <v>6.3278000000000001E-2</v>
      </c>
      <c r="V34" s="9">
        <v>3</v>
      </c>
      <c r="W34" s="9">
        <v>696</v>
      </c>
      <c r="X34" s="9">
        <v>10</v>
      </c>
      <c r="Y34" s="9">
        <v>81</v>
      </c>
      <c r="Z34" s="9">
        <v>31</v>
      </c>
      <c r="AA34" s="9" t="s">
        <v>99</v>
      </c>
      <c r="AB34" s="9">
        <v>36</v>
      </c>
      <c r="AC34" s="9">
        <v>18</v>
      </c>
      <c r="AD34" s="9">
        <v>92</v>
      </c>
      <c r="AE34" s="9">
        <v>225</v>
      </c>
      <c r="AF34" s="9">
        <v>25</v>
      </c>
      <c r="AG34" s="9">
        <v>5</v>
      </c>
      <c r="AH34" s="9">
        <v>133</v>
      </c>
      <c r="AI34" s="9">
        <v>30</v>
      </c>
      <c r="AJ34" s="9">
        <v>67</v>
      </c>
      <c r="AK34" s="9">
        <v>375</v>
      </c>
      <c r="AL34" s="7">
        <v>4.0867125785752627</v>
      </c>
      <c r="AM34" s="7">
        <v>5.3640665699003838E-2</v>
      </c>
      <c r="AN34" s="7">
        <v>0.6624510369236275</v>
      </c>
      <c r="AO34" s="7">
        <v>1.7161945286336352E-2</v>
      </c>
      <c r="AP34" s="7">
        <v>0.13533522131736594</v>
      </c>
      <c r="AQ34" s="7">
        <v>0.34313551161621464</v>
      </c>
      <c r="AR34" s="7">
        <v>0.10640759435422709</v>
      </c>
      <c r="AS34" s="7">
        <v>0.25822082595987511</v>
      </c>
      <c r="AT34" s="7">
        <v>8.9870501717080765E-3</v>
      </c>
      <c r="AU34" s="7">
        <v>0.42607463123240663</v>
      </c>
      <c r="AV34" s="7">
        <v>98.849314445918338</v>
      </c>
      <c r="AW34" s="7">
        <v>1.4202487707746887</v>
      </c>
      <c r="AX34" s="7">
        <v>11.504015043274979</v>
      </c>
      <c r="AY34" s="7">
        <v>4.4027711894015349</v>
      </c>
      <c r="AZ34" s="7"/>
      <c r="BA34" s="7">
        <v>5.1128955747888796</v>
      </c>
      <c r="BB34" s="7">
        <v>2.5564477873944398</v>
      </c>
      <c r="BC34" s="7">
        <v>13.066288691127136</v>
      </c>
      <c r="BD34" s="7">
        <v>31.955597342430497</v>
      </c>
      <c r="BE34" s="7">
        <v>3.5506219269367221</v>
      </c>
      <c r="BF34" s="7">
        <v>0.71012438538734435</v>
      </c>
      <c r="BG34" s="7">
        <v>18.889308651303359</v>
      </c>
      <c r="BH34" s="7">
        <v>4.2607463123240663</v>
      </c>
      <c r="BI34" s="7">
        <v>9.5156667641904153</v>
      </c>
      <c r="BJ34" s="7">
        <v>53.259328904050832</v>
      </c>
      <c r="BK34" s="10"/>
    </row>
    <row r="35" spans="1:63" x14ac:dyDescent="0.2">
      <c r="A35" s="13">
        <v>36</v>
      </c>
      <c r="B35" s="7">
        <v>51.7</v>
      </c>
      <c r="C35" s="7">
        <f t="shared" si="0"/>
        <v>24.169750000000004</v>
      </c>
      <c r="D35" s="8">
        <v>0.747</v>
      </c>
      <c r="E35" s="8">
        <f t="shared" si="1"/>
        <v>0.44782650000000002</v>
      </c>
      <c r="F35" s="7">
        <v>16.34</v>
      </c>
      <c r="G35" s="7">
        <f t="shared" si="2"/>
        <v>8.6503959999999989</v>
      </c>
      <c r="H35" s="7">
        <v>6.25</v>
      </c>
      <c r="I35" s="7">
        <f t="shared" si="3"/>
        <v>4.3706250000000004</v>
      </c>
      <c r="J35" s="8">
        <v>0.32600000000000001</v>
      </c>
      <c r="K35" s="8">
        <f t="shared" si="4"/>
        <v>0.25251960000000001</v>
      </c>
      <c r="L35" s="7">
        <v>1.86</v>
      </c>
      <c r="M35" s="7">
        <f t="shared" si="5"/>
        <v>1.121766</v>
      </c>
      <c r="N35" s="9">
        <v>5.03</v>
      </c>
      <c r="O35" s="7">
        <f t="shared" si="6"/>
        <v>3.5954440000000001</v>
      </c>
      <c r="P35" s="7">
        <v>0.81</v>
      </c>
      <c r="Q35" s="7">
        <f t="shared" si="7"/>
        <v>0.600858</v>
      </c>
      <c r="R35" s="7">
        <v>2.59</v>
      </c>
      <c r="S35" s="7">
        <f t="shared" si="8"/>
        <v>2.1502180000000002</v>
      </c>
      <c r="T35" s="8">
        <v>0.17499999999999999</v>
      </c>
      <c r="U35" s="8">
        <f t="shared" si="9"/>
        <v>7.6369999999999993E-2</v>
      </c>
      <c r="V35" s="9">
        <v>61</v>
      </c>
      <c r="W35" s="9">
        <v>608</v>
      </c>
      <c r="X35" s="9">
        <v>25</v>
      </c>
      <c r="Y35" s="9">
        <v>75</v>
      </c>
      <c r="Z35" s="9">
        <v>27</v>
      </c>
      <c r="AA35" s="9" t="s">
        <v>99</v>
      </c>
      <c r="AB35" s="9">
        <v>58</v>
      </c>
      <c r="AC35" s="9">
        <v>27</v>
      </c>
      <c r="AD35" s="9">
        <v>109</v>
      </c>
      <c r="AE35" s="9">
        <v>356</v>
      </c>
      <c r="AF35" s="9">
        <v>24</v>
      </c>
      <c r="AG35" s="9">
        <v>5</v>
      </c>
      <c r="AH35" s="9">
        <v>123</v>
      </c>
      <c r="AI35" s="9">
        <v>29</v>
      </c>
      <c r="AJ35" s="9">
        <v>92</v>
      </c>
      <c r="AK35" s="9">
        <v>249</v>
      </c>
      <c r="AL35" s="7">
        <v>2.794062838279312</v>
      </c>
      <c r="AM35" s="7">
        <v>5.1769479686247899E-2</v>
      </c>
      <c r="AN35" s="7">
        <v>0.5052514358880219</v>
      </c>
      <c r="AO35" s="7">
        <v>2.9191680935762947E-2</v>
      </c>
      <c r="AP35" s="7">
        <v>0.12967799393230092</v>
      </c>
      <c r="AQ35" s="7">
        <v>0.41563923778749556</v>
      </c>
      <c r="AR35" s="7">
        <v>6.9460172690360075E-2</v>
      </c>
      <c r="AS35" s="7">
        <v>0.24856873604399157</v>
      </c>
      <c r="AT35" s="7">
        <v>8.828497562423732E-3</v>
      </c>
      <c r="AU35" s="7">
        <v>7.0517002921022351</v>
      </c>
      <c r="AV35" s="7">
        <v>70.285799632756707</v>
      </c>
      <c r="AW35" s="7">
        <v>2.8900411033205882</v>
      </c>
      <c r="AX35" s="7">
        <v>8.6701233099617649</v>
      </c>
      <c r="AY35" s="7">
        <v>3.1212443915862353</v>
      </c>
      <c r="AZ35" s="7"/>
      <c r="BA35" s="7">
        <v>6.704895359703765</v>
      </c>
      <c r="BB35" s="7">
        <v>3.1212443915862353</v>
      </c>
      <c r="BC35" s="7">
        <v>12.600579210477765</v>
      </c>
      <c r="BD35" s="7">
        <v>41.154185311285175</v>
      </c>
      <c r="BE35" s="7">
        <v>2.7744394591877648</v>
      </c>
      <c r="BF35" s="7">
        <v>0.57800822066411761</v>
      </c>
      <c r="BG35" s="7">
        <v>14.219002228337294</v>
      </c>
      <c r="BH35" s="7">
        <v>3.3524476798518825</v>
      </c>
      <c r="BI35" s="7">
        <v>10.635351260219764</v>
      </c>
      <c r="BJ35" s="7">
        <v>28.784809389073057</v>
      </c>
      <c r="BK35" s="10"/>
    </row>
    <row r="36" spans="1:63" x14ac:dyDescent="0.2">
      <c r="A36" s="13" t="s">
        <v>59</v>
      </c>
      <c r="B36" s="7">
        <v>45.55</v>
      </c>
      <c r="C36" s="7">
        <f t="shared" si="0"/>
        <v>21.294625</v>
      </c>
      <c r="D36" s="8">
        <v>0.66300000000000003</v>
      </c>
      <c r="E36" s="8">
        <f t="shared" si="1"/>
        <v>0.39746850000000006</v>
      </c>
      <c r="F36" s="7">
        <v>14.38</v>
      </c>
      <c r="G36" s="7">
        <f t="shared" si="2"/>
        <v>7.6127720000000005</v>
      </c>
      <c r="H36" s="7">
        <v>6.63</v>
      </c>
      <c r="I36" s="7">
        <f t="shared" si="3"/>
        <v>4.6363590000000006</v>
      </c>
      <c r="J36" s="8">
        <v>0.374</v>
      </c>
      <c r="K36" s="8">
        <f t="shared" si="4"/>
        <v>0.28970039999999997</v>
      </c>
      <c r="L36" s="7">
        <v>3.13</v>
      </c>
      <c r="M36" s="7">
        <f t="shared" si="5"/>
        <v>1.8877029999999999</v>
      </c>
      <c r="N36" s="9">
        <v>8.6</v>
      </c>
      <c r="O36" s="7">
        <f t="shared" si="6"/>
        <v>6.1472799999999994</v>
      </c>
      <c r="P36" s="7">
        <v>0.74</v>
      </c>
      <c r="Q36" s="7">
        <f t="shared" si="7"/>
        <v>0.54893199999999998</v>
      </c>
      <c r="R36" s="7">
        <v>2.27</v>
      </c>
      <c r="S36" s="7">
        <f t="shared" si="8"/>
        <v>1.8845540000000001</v>
      </c>
      <c r="T36" s="8">
        <v>0.13800000000000001</v>
      </c>
      <c r="U36" s="8">
        <f t="shared" si="9"/>
        <v>6.0223200000000005E-2</v>
      </c>
      <c r="V36" s="9">
        <v>45</v>
      </c>
      <c r="W36" s="9">
        <v>538</v>
      </c>
      <c r="X36" s="9">
        <v>18</v>
      </c>
      <c r="Y36" s="9">
        <v>68</v>
      </c>
      <c r="Z36" s="9">
        <v>25</v>
      </c>
      <c r="AA36" s="9" t="s">
        <v>99</v>
      </c>
      <c r="AB36" s="9">
        <v>39</v>
      </c>
      <c r="AC36" s="9">
        <v>23</v>
      </c>
      <c r="AD36" s="9">
        <v>99</v>
      </c>
      <c r="AE36" s="9">
        <v>293</v>
      </c>
      <c r="AF36" s="9">
        <v>19</v>
      </c>
      <c r="AG36" s="9">
        <v>4</v>
      </c>
      <c r="AH36" s="9">
        <v>101</v>
      </c>
      <c r="AI36" s="9">
        <v>23</v>
      </c>
      <c r="AJ36" s="9">
        <v>77</v>
      </c>
      <c r="AK36" s="9">
        <v>224</v>
      </c>
      <c r="AL36" s="7">
        <v>2.797223534344651</v>
      </c>
      <c r="AM36" s="7">
        <v>5.221074531064375E-2</v>
      </c>
      <c r="AN36" s="7">
        <v>0.60902375639254669</v>
      </c>
      <c r="AO36" s="7">
        <v>3.805452205845649E-2</v>
      </c>
      <c r="AP36" s="7">
        <v>0.24796526153679629</v>
      </c>
      <c r="AQ36" s="7">
        <v>0.80749561394981995</v>
      </c>
      <c r="AR36" s="7">
        <v>7.2106717500537251E-2</v>
      </c>
      <c r="AS36" s="7">
        <v>0.247551614576136</v>
      </c>
      <c r="AT36" s="7">
        <v>7.9108109371986979E-3</v>
      </c>
      <c r="AU36" s="7">
        <v>5.9111188408112048</v>
      </c>
      <c r="AV36" s="7">
        <v>70.67070969680951</v>
      </c>
      <c r="AW36" s="7">
        <v>2.3644475363244819</v>
      </c>
      <c r="AX36" s="7">
        <v>8.9323573594480425</v>
      </c>
      <c r="AY36" s="7">
        <v>3.2839549115617803</v>
      </c>
      <c r="AZ36" s="7"/>
      <c r="BA36" s="7">
        <v>5.1229696620363772</v>
      </c>
      <c r="BB36" s="7">
        <v>3.0212385186368378</v>
      </c>
      <c r="BC36" s="7">
        <v>13.00446144978465</v>
      </c>
      <c r="BD36" s="7">
        <v>38.487951563504069</v>
      </c>
      <c r="BE36" s="7">
        <v>2.4958057327869532</v>
      </c>
      <c r="BF36" s="7">
        <v>0.52543278584988484</v>
      </c>
      <c r="BG36" s="7">
        <v>13.267177842709593</v>
      </c>
      <c r="BH36" s="7">
        <v>3.0212385186368378</v>
      </c>
      <c r="BI36" s="7">
        <v>10.114581127610284</v>
      </c>
      <c r="BJ36" s="7">
        <v>29.424236007593553</v>
      </c>
      <c r="BK36" s="10"/>
    </row>
    <row r="37" spans="1:63" x14ac:dyDescent="0.2">
      <c r="A37" s="13" t="s">
        <v>60</v>
      </c>
      <c r="B37" s="7">
        <v>47.31</v>
      </c>
      <c r="C37" s="7">
        <f t="shared" si="0"/>
        <v>22.117425000000001</v>
      </c>
      <c r="D37" s="8">
        <v>0.67600000000000005</v>
      </c>
      <c r="E37" s="8">
        <f t="shared" si="1"/>
        <v>0.40526200000000007</v>
      </c>
      <c r="F37" s="7">
        <v>14.69</v>
      </c>
      <c r="G37" s="7">
        <f t="shared" si="2"/>
        <v>7.7768859999999993</v>
      </c>
      <c r="H37" s="7">
        <v>6.51</v>
      </c>
      <c r="I37" s="7">
        <f t="shared" si="3"/>
        <v>4.5524430000000002</v>
      </c>
      <c r="J37" s="8">
        <v>0.38500000000000001</v>
      </c>
      <c r="K37" s="8">
        <f t="shared" si="4"/>
        <v>0.29822100000000001</v>
      </c>
      <c r="L37" s="7">
        <v>3.07</v>
      </c>
      <c r="M37" s="7">
        <f t="shared" si="5"/>
        <v>1.8515169999999999</v>
      </c>
      <c r="N37" s="9">
        <v>8.1</v>
      </c>
      <c r="O37" s="7">
        <f t="shared" si="6"/>
        <v>5.7898799999999992</v>
      </c>
      <c r="P37" s="7">
        <v>0.8</v>
      </c>
      <c r="Q37" s="7">
        <f t="shared" si="7"/>
        <v>0.59344000000000008</v>
      </c>
      <c r="R37" s="7">
        <v>2.31</v>
      </c>
      <c r="S37" s="7">
        <f t="shared" si="8"/>
        <v>1.9177620000000002</v>
      </c>
      <c r="T37" s="8">
        <v>0.13100000000000001</v>
      </c>
      <c r="U37" s="8">
        <f t="shared" si="9"/>
        <v>5.7168400000000001E-2</v>
      </c>
      <c r="V37" s="9">
        <v>29</v>
      </c>
      <c r="W37" s="9">
        <v>532</v>
      </c>
      <c r="X37" s="9">
        <v>12</v>
      </c>
      <c r="Y37" s="9">
        <v>67</v>
      </c>
      <c r="Z37" s="9">
        <v>24</v>
      </c>
      <c r="AA37" s="9" t="s">
        <v>99</v>
      </c>
      <c r="AB37" s="9">
        <v>37</v>
      </c>
      <c r="AC37" s="9">
        <v>22</v>
      </c>
      <c r="AD37" s="9">
        <v>101</v>
      </c>
      <c r="AE37" s="9">
        <v>258</v>
      </c>
      <c r="AF37" s="9">
        <v>18</v>
      </c>
      <c r="AG37" s="9">
        <v>3</v>
      </c>
      <c r="AH37" s="9">
        <v>101</v>
      </c>
      <c r="AI37" s="9">
        <v>22</v>
      </c>
      <c r="AJ37" s="9">
        <v>77</v>
      </c>
      <c r="AK37" s="9">
        <v>223</v>
      </c>
      <c r="AL37" s="7">
        <v>2.8439950129139095</v>
      </c>
      <c r="AM37" s="7">
        <v>5.2111089194312496E-2</v>
      </c>
      <c r="AN37" s="7">
        <v>0.58538121813795396</v>
      </c>
      <c r="AO37" s="7">
        <v>3.8347096768552351E-2</v>
      </c>
      <c r="AP37" s="7">
        <v>0.2380794832276055</v>
      </c>
      <c r="AQ37" s="7">
        <v>0.74449850492857939</v>
      </c>
      <c r="AR37" s="7">
        <v>7.6308177849077397E-2</v>
      </c>
      <c r="AS37" s="7">
        <v>0.24659767418475728</v>
      </c>
      <c r="AT37" s="7">
        <v>7.351065709334045E-3</v>
      </c>
      <c r="AU37" s="7">
        <v>3.7289989849407594</v>
      </c>
      <c r="AV37" s="7">
        <v>68.407843447878761</v>
      </c>
      <c r="AW37" s="7">
        <v>1.5430340627341073</v>
      </c>
      <c r="AX37" s="7">
        <v>8.6152735169320991</v>
      </c>
      <c r="AY37" s="7">
        <v>3.0860681254682145</v>
      </c>
      <c r="AZ37" s="7"/>
      <c r="BA37" s="7">
        <v>4.7576883600968314</v>
      </c>
      <c r="BB37" s="7">
        <v>2.8288957816791966</v>
      </c>
      <c r="BC37" s="7">
        <v>12.987203361345404</v>
      </c>
      <c r="BD37" s="7">
        <v>33.175232348783311</v>
      </c>
      <c r="BE37" s="7">
        <v>2.3145510941011609</v>
      </c>
      <c r="BF37" s="7">
        <v>0.38575851568352681</v>
      </c>
      <c r="BG37" s="7">
        <v>12.987203361345404</v>
      </c>
      <c r="BH37" s="7">
        <v>2.8288957816791966</v>
      </c>
      <c r="BI37" s="7">
        <v>9.901135235877188</v>
      </c>
      <c r="BJ37" s="7">
        <v>28.674716332475494</v>
      </c>
      <c r="BK37" s="10"/>
    </row>
    <row r="38" spans="1:63" x14ac:dyDescent="0.2">
      <c r="A38" s="13">
        <v>35</v>
      </c>
      <c r="B38" s="7">
        <v>57.36</v>
      </c>
      <c r="C38" s="7">
        <f t="shared" si="0"/>
        <v>26.815800000000003</v>
      </c>
      <c r="D38" s="8">
        <v>0.84899999999999998</v>
      </c>
      <c r="E38" s="8">
        <f t="shared" si="1"/>
        <v>0.50897550000000003</v>
      </c>
      <c r="F38" s="7">
        <v>18.079999999999998</v>
      </c>
      <c r="G38" s="7">
        <f t="shared" si="2"/>
        <v>9.5715519999999987</v>
      </c>
      <c r="H38" s="7">
        <v>4.67</v>
      </c>
      <c r="I38" s="7">
        <f t="shared" si="3"/>
        <v>3.2657310000000002</v>
      </c>
      <c r="J38" s="8">
        <v>0.01</v>
      </c>
      <c r="K38" s="8">
        <f t="shared" si="4"/>
        <v>7.7459999999999994E-3</v>
      </c>
      <c r="L38" s="7">
        <v>1.02</v>
      </c>
      <c r="M38" s="7">
        <f t="shared" si="5"/>
        <v>0.61516199999999999</v>
      </c>
      <c r="N38" s="9">
        <v>1.56</v>
      </c>
      <c r="O38" s="7">
        <f t="shared" si="6"/>
        <v>1.1150880000000001</v>
      </c>
      <c r="P38" s="7">
        <v>1.02</v>
      </c>
      <c r="Q38" s="7">
        <f t="shared" si="7"/>
        <v>0.75663599999999998</v>
      </c>
      <c r="R38" s="7">
        <v>3.01</v>
      </c>
      <c r="S38" s="7">
        <f t="shared" si="8"/>
        <v>2.4989020000000002</v>
      </c>
      <c r="T38" s="8">
        <v>9.8000000000000004E-2</v>
      </c>
      <c r="U38" s="8">
        <f t="shared" si="9"/>
        <v>4.2767200000000005E-2</v>
      </c>
      <c r="V38" s="9">
        <v>10</v>
      </c>
      <c r="W38" s="9">
        <v>524</v>
      </c>
      <c r="X38" s="9">
        <v>5</v>
      </c>
      <c r="Y38" s="9">
        <v>85</v>
      </c>
      <c r="Z38" s="9">
        <v>22</v>
      </c>
      <c r="AA38" s="9" t="s">
        <v>99</v>
      </c>
      <c r="AB38" s="9">
        <v>20</v>
      </c>
      <c r="AC38" s="9">
        <v>15</v>
      </c>
      <c r="AD38" s="9">
        <v>129</v>
      </c>
      <c r="AE38" s="9">
        <v>172</v>
      </c>
      <c r="AF38" s="9">
        <v>21</v>
      </c>
      <c r="AG38" s="9">
        <v>6</v>
      </c>
      <c r="AH38" s="9">
        <v>131</v>
      </c>
      <c r="AI38" s="9">
        <v>17</v>
      </c>
      <c r="AJ38" s="9">
        <v>56</v>
      </c>
      <c r="AK38" s="9">
        <v>249</v>
      </c>
      <c r="AL38" s="7">
        <v>2.8016146179846286</v>
      </c>
      <c r="AM38" s="7">
        <v>5.3175859045638582E-2</v>
      </c>
      <c r="AN38" s="7">
        <v>0.34119137627837165</v>
      </c>
      <c r="AO38" s="7">
        <v>8.092731460895788E-4</v>
      </c>
      <c r="AP38" s="7">
        <v>6.4269827923413056E-2</v>
      </c>
      <c r="AQ38" s="7">
        <v>0.11650022901197217</v>
      </c>
      <c r="AR38" s="7">
        <v>7.9050502990528612E-2</v>
      </c>
      <c r="AS38" s="7">
        <v>0.26107594672211992</v>
      </c>
      <c r="AT38" s="7">
        <v>4.468157306150561E-3</v>
      </c>
      <c r="AU38" s="7">
        <v>1.0447626466428852</v>
      </c>
      <c r="AV38" s="7">
        <v>54.745562684087183</v>
      </c>
      <c r="AW38" s="7">
        <v>0.5223813233214426</v>
      </c>
      <c r="AX38" s="7">
        <v>8.8804824964645253</v>
      </c>
      <c r="AY38" s="7">
        <v>2.2984778226143474</v>
      </c>
      <c r="AZ38" s="7"/>
      <c r="BA38" s="7">
        <v>2.0895252932857704</v>
      </c>
      <c r="BB38" s="7">
        <v>1.5671439699643279</v>
      </c>
      <c r="BC38" s="7">
        <v>13.47743814169322</v>
      </c>
      <c r="BD38" s="7">
        <v>17.969917522257624</v>
      </c>
      <c r="BE38" s="7">
        <v>2.1940015579500591</v>
      </c>
      <c r="BF38" s="7">
        <v>0.6268575879857311</v>
      </c>
      <c r="BG38" s="7">
        <v>13.686390671021796</v>
      </c>
      <c r="BH38" s="7">
        <v>1.7760964992929049</v>
      </c>
      <c r="BI38" s="7">
        <v>5.8506708212001568</v>
      </c>
      <c r="BJ38" s="7">
        <v>26.014589901407842</v>
      </c>
      <c r="BK38" s="10"/>
    </row>
    <row r="39" spans="1:63" x14ac:dyDescent="0.2">
      <c r="A39" s="13">
        <v>34.4</v>
      </c>
      <c r="B39" s="7">
        <v>53.56</v>
      </c>
      <c r="C39" s="7">
        <f t="shared" ref="C39:C68" si="10">B39*0.4675</f>
        <v>25.039300000000001</v>
      </c>
      <c r="D39" s="8">
        <v>0.77700000000000002</v>
      </c>
      <c r="E39" s="8">
        <f t="shared" ref="E39:E68" si="11">D39*0.5995</f>
        <v>0.46581150000000004</v>
      </c>
      <c r="F39" s="7">
        <v>17.149999999999999</v>
      </c>
      <c r="G39" s="7">
        <f t="shared" ref="G39:G68" si="12">F39*0.5294</f>
        <v>9.0792099999999998</v>
      </c>
      <c r="H39" s="7">
        <v>5.9</v>
      </c>
      <c r="I39" s="7">
        <f t="shared" ref="I39:I68" si="13">H39*0.6993</f>
        <v>4.1258700000000008</v>
      </c>
      <c r="J39" s="8">
        <v>0.188</v>
      </c>
      <c r="K39" s="8">
        <f t="shared" ref="K39:K68" si="14">J39*0.7746</f>
        <v>0.1456248</v>
      </c>
      <c r="L39" s="7">
        <v>1.75</v>
      </c>
      <c r="M39" s="7">
        <f t="shared" ref="M39:M68" si="15">L39*0.6031</f>
        <v>1.0554250000000001</v>
      </c>
      <c r="N39" s="9">
        <v>4.3499999999999996</v>
      </c>
      <c r="O39" s="7">
        <f t="shared" ref="O39:O68" si="16">N39*0.7148</f>
        <v>3.1093799999999998</v>
      </c>
      <c r="P39" s="7">
        <v>0.87</v>
      </c>
      <c r="Q39" s="7">
        <f t="shared" ref="Q39:Q68" si="17">P39*0.7418</f>
        <v>0.645366</v>
      </c>
      <c r="R39" s="7">
        <v>2.71</v>
      </c>
      <c r="S39" s="7">
        <f t="shared" ref="S39:S68" si="18">R39*0.8302</f>
        <v>2.2498420000000001</v>
      </c>
      <c r="T39" s="8">
        <v>0.188</v>
      </c>
      <c r="U39" s="8">
        <f t="shared" ref="U39:U68" si="19">T39*0.4364</f>
        <v>8.2043199999999997E-2</v>
      </c>
      <c r="V39" s="9">
        <v>42</v>
      </c>
      <c r="W39" s="9">
        <v>527</v>
      </c>
      <c r="X39" s="9">
        <v>15</v>
      </c>
      <c r="Y39" s="9">
        <v>99</v>
      </c>
      <c r="Z39" s="9">
        <v>33</v>
      </c>
      <c r="AA39" s="9" t="s">
        <v>99</v>
      </c>
      <c r="AB39" s="9">
        <v>42</v>
      </c>
      <c r="AC39" s="9">
        <v>27</v>
      </c>
      <c r="AD39" s="9">
        <v>115</v>
      </c>
      <c r="AE39" s="9">
        <v>189</v>
      </c>
      <c r="AF39" s="9">
        <v>25</v>
      </c>
      <c r="AG39" s="9">
        <v>4</v>
      </c>
      <c r="AH39" s="9">
        <v>127</v>
      </c>
      <c r="AI39" s="9">
        <v>31</v>
      </c>
      <c r="AJ39" s="9">
        <v>78</v>
      </c>
      <c r="AK39" s="9">
        <v>235</v>
      </c>
      <c r="AL39" s="7">
        <v>2.7578721056127131</v>
      </c>
      <c r="AM39" s="7">
        <v>5.130528977741456E-2</v>
      </c>
      <c r="AN39" s="7">
        <v>0.45443050661896806</v>
      </c>
      <c r="AO39" s="7">
        <v>1.6039369064048525E-2</v>
      </c>
      <c r="AP39" s="7">
        <v>0.1162463474245006</v>
      </c>
      <c r="AQ39" s="7">
        <v>0.34247252789614957</v>
      </c>
      <c r="AR39" s="7">
        <v>7.1081735084880734E-2</v>
      </c>
      <c r="AS39" s="7">
        <v>0.24780151577064527</v>
      </c>
      <c r="AT39" s="7">
        <v>9.0363809186041512E-3</v>
      </c>
      <c r="AU39" s="7">
        <v>4.6259531390947011</v>
      </c>
      <c r="AV39" s="7">
        <v>58.044697721497798</v>
      </c>
      <c r="AW39" s="7">
        <v>1.6521261211052505</v>
      </c>
      <c r="AX39" s="7">
        <v>10.904032399294653</v>
      </c>
      <c r="AY39" s="7">
        <v>3.6346774664315507</v>
      </c>
      <c r="AZ39" s="7"/>
      <c r="BA39" s="7">
        <v>4.6259531390947011</v>
      </c>
      <c r="BB39" s="7">
        <v>2.9738270179894508</v>
      </c>
      <c r="BC39" s="7">
        <v>12.666300261806919</v>
      </c>
      <c r="BD39" s="7">
        <v>20.816789125926157</v>
      </c>
      <c r="BE39" s="7">
        <v>2.7535435351754174</v>
      </c>
      <c r="BF39" s="7">
        <v>0.44056696562806674</v>
      </c>
      <c r="BG39" s="7">
        <v>13.988001158691119</v>
      </c>
      <c r="BH39" s="7">
        <v>3.4143939836175177</v>
      </c>
      <c r="BI39" s="7">
        <v>8.5910558297473028</v>
      </c>
      <c r="BJ39" s="7">
        <v>25.883309230648923</v>
      </c>
      <c r="BK39" s="10"/>
    </row>
    <row r="40" spans="1:63" x14ac:dyDescent="0.2">
      <c r="A40" s="13">
        <v>34</v>
      </c>
      <c r="B40" s="7">
        <v>55.4</v>
      </c>
      <c r="C40" s="7">
        <f t="shared" si="10"/>
        <v>25.8995</v>
      </c>
      <c r="D40" s="8">
        <v>0.81</v>
      </c>
      <c r="E40" s="8">
        <f t="shared" si="11"/>
        <v>0.48559500000000005</v>
      </c>
      <c r="F40" s="7">
        <v>17.63</v>
      </c>
      <c r="G40" s="7">
        <f t="shared" si="12"/>
        <v>9.333321999999999</v>
      </c>
      <c r="H40" s="7">
        <v>5.5</v>
      </c>
      <c r="I40" s="7">
        <f t="shared" si="13"/>
        <v>3.8461500000000002</v>
      </c>
      <c r="J40" s="8">
        <v>0.218</v>
      </c>
      <c r="K40" s="8">
        <f t="shared" si="14"/>
        <v>0.16886279999999998</v>
      </c>
      <c r="L40" s="7">
        <v>1.91</v>
      </c>
      <c r="M40" s="7">
        <f t="shared" si="15"/>
        <v>1.151921</v>
      </c>
      <c r="N40" s="9">
        <v>4.08</v>
      </c>
      <c r="O40" s="7">
        <f t="shared" si="16"/>
        <v>2.9163839999999999</v>
      </c>
      <c r="P40" s="7">
        <v>0.89</v>
      </c>
      <c r="Q40" s="7">
        <f t="shared" si="17"/>
        <v>0.66020200000000007</v>
      </c>
      <c r="R40" s="7">
        <v>2.83</v>
      </c>
      <c r="S40" s="7">
        <f t="shared" si="18"/>
        <v>2.3494660000000001</v>
      </c>
      <c r="T40" s="8">
        <v>0.219</v>
      </c>
      <c r="U40" s="8">
        <f t="shared" si="19"/>
        <v>9.5571600000000007E-2</v>
      </c>
      <c r="V40" s="9">
        <v>12</v>
      </c>
      <c r="W40" s="9">
        <v>658</v>
      </c>
      <c r="X40" s="9">
        <v>16</v>
      </c>
      <c r="Y40" s="9">
        <v>85</v>
      </c>
      <c r="Z40" s="9">
        <v>34</v>
      </c>
      <c r="AA40" s="9" t="s">
        <v>99</v>
      </c>
      <c r="AB40" s="9">
        <v>44</v>
      </c>
      <c r="AC40" s="9">
        <v>21</v>
      </c>
      <c r="AD40" s="9">
        <v>119</v>
      </c>
      <c r="AE40" s="9">
        <v>356</v>
      </c>
      <c r="AF40" s="9">
        <v>25</v>
      </c>
      <c r="AG40" s="9">
        <v>7</v>
      </c>
      <c r="AH40" s="9">
        <v>148</v>
      </c>
      <c r="AI40" s="9">
        <v>33</v>
      </c>
      <c r="AJ40" s="9">
        <v>84</v>
      </c>
      <c r="AK40" s="9">
        <v>254</v>
      </c>
      <c r="AL40" s="7">
        <v>2.7749497981533264</v>
      </c>
      <c r="AM40" s="7">
        <v>5.2028098891262954E-2</v>
      </c>
      <c r="AN40" s="7">
        <v>0.41208800039257198</v>
      </c>
      <c r="AO40" s="7">
        <v>1.8092464826564431E-2</v>
      </c>
      <c r="AP40" s="7">
        <v>0.12342025701031209</v>
      </c>
      <c r="AQ40" s="7">
        <v>0.31247009371368523</v>
      </c>
      <c r="AR40" s="7">
        <v>7.0736014465160438E-2</v>
      </c>
      <c r="AS40" s="7">
        <v>0.25172880567069261</v>
      </c>
      <c r="AT40" s="7">
        <v>1.023982671978959E-2</v>
      </c>
      <c r="AU40" s="7">
        <v>1.2857158469406713</v>
      </c>
      <c r="AV40" s="7">
        <v>70.500085607246817</v>
      </c>
      <c r="AW40" s="7">
        <v>1.7142877959208953</v>
      </c>
      <c r="AX40" s="7">
        <v>9.1071539158297554</v>
      </c>
      <c r="AY40" s="7">
        <v>3.6428615663319022</v>
      </c>
      <c r="AZ40" s="7"/>
      <c r="BA40" s="7">
        <v>4.7142914387824622</v>
      </c>
      <c r="BB40" s="7">
        <v>2.2500027321461751</v>
      </c>
      <c r="BC40" s="7">
        <v>12.750015482161658</v>
      </c>
      <c r="BD40" s="7">
        <v>38.142903459239918</v>
      </c>
      <c r="BE40" s="7">
        <v>2.6785746811263986</v>
      </c>
      <c r="BF40" s="7">
        <v>0.75000091071539166</v>
      </c>
      <c r="BG40" s="7">
        <v>15.857162112268281</v>
      </c>
      <c r="BH40" s="7">
        <v>3.5357185790868466</v>
      </c>
      <c r="BI40" s="7">
        <v>9.0000109285847003</v>
      </c>
      <c r="BJ40" s="7">
        <v>27.214318760244211</v>
      </c>
      <c r="BK40" s="10"/>
    </row>
    <row r="41" spans="1:63" x14ac:dyDescent="0.2">
      <c r="A41" s="13">
        <v>33.4</v>
      </c>
      <c r="B41" s="7">
        <v>35.840000000000003</v>
      </c>
      <c r="C41" s="7">
        <f t="shared" si="10"/>
        <v>16.755200000000002</v>
      </c>
      <c r="D41" s="8">
        <v>0.45500000000000002</v>
      </c>
      <c r="E41" s="8">
        <f t="shared" si="11"/>
        <v>0.27277250000000003</v>
      </c>
      <c r="F41" s="7">
        <v>10.74</v>
      </c>
      <c r="G41" s="7">
        <f t="shared" si="12"/>
        <v>5.6857559999999996</v>
      </c>
      <c r="H41" s="7">
        <v>4.47</v>
      </c>
      <c r="I41" s="7">
        <f t="shared" si="13"/>
        <v>3.1258710000000001</v>
      </c>
      <c r="J41" s="8">
        <v>0.70899999999999996</v>
      </c>
      <c r="K41" s="8">
        <f t="shared" si="14"/>
        <v>0.54919139999999989</v>
      </c>
      <c r="L41" s="7">
        <v>1.44</v>
      </c>
      <c r="M41" s="7">
        <f t="shared" si="15"/>
        <v>0.8684639999999999</v>
      </c>
      <c r="N41" s="9">
        <v>21.18</v>
      </c>
      <c r="O41" s="7">
        <f t="shared" si="16"/>
        <v>15.139464</v>
      </c>
      <c r="P41" s="7">
        <v>0.62</v>
      </c>
      <c r="Q41" s="7">
        <f t="shared" si="17"/>
        <v>0.45991599999999999</v>
      </c>
      <c r="R41" s="7">
        <v>1.62</v>
      </c>
      <c r="S41" s="7">
        <f t="shared" si="18"/>
        <v>1.3449240000000002</v>
      </c>
      <c r="T41" s="8">
        <v>0.73199999999999998</v>
      </c>
      <c r="U41" s="8">
        <f t="shared" si="19"/>
        <v>0.31944479999999997</v>
      </c>
      <c r="V41" s="9">
        <v>7</v>
      </c>
      <c r="W41" s="9">
        <v>551</v>
      </c>
      <c r="X41" s="9">
        <v>10</v>
      </c>
      <c r="Y41" s="9">
        <v>54</v>
      </c>
      <c r="Z41" s="9">
        <v>25</v>
      </c>
      <c r="AA41" s="9" t="s">
        <v>99</v>
      </c>
      <c r="AB41" s="9">
        <v>27</v>
      </c>
      <c r="AC41" s="9">
        <v>16</v>
      </c>
      <c r="AD41" s="9">
        <v>72</v>
      </c>
      <c r="AE41" s="9">
        <v>379</v>
      </c>
      <c r="AF41" s="9">
        <v>13</v>
      </c>
      <c r="AG41" s="9">
        <v>4</v>
      </c>
      <c r="AH41" s="9">
        <v>103</v>
      </c>
      <c r="AI41" s="9">
        <v>99</v>
      </c>
      <c r="AJ41" s="9">
        <v>82</v>
      </c>
      <c r="AK41" s="9">
        <v>181</v>
      </c>
      <c r="AL41" s="7">
        <v>2.9468728520886236</v>
      </c>
      <c r="AM41" s="7">
        <v>4.7974710838804911E-2</v>
      </c>
      <c r="AN41" s="7">
        <v>0.54977227302754472</v>
      </c>
      <c r="AO41" s="7">
        <v>9.659074360559966E-2</v>
      </c>
      <c r="AP41" s="7">
        <v>0.15274380399018178</v>
      </c>
      <c r="AQ41" s="7">
        <v>2.6627002636061063</v>
      </c>
      <c r="AR41" s="7">
        <v>8.0889155285594386E-2</v>
      </c>
      <c r="AS41" s="7">
        <v>0.23654268667174608</v>
      </c>
      <c r="AT41" s="7">
        <v>5.618334659454257E-2</v>
      </c>
      <c r="AU41" s="7">
        <v>1.2311467463605543</v>
      </c>
      <c r="AV41" s="7">
        <v>96.908836749237921</v>
      </c>
      <c r="AW41" s="7">
        <v>1.7587810662293635</v>
      </c>
      <c r="AX41" s="7">
        <v>9.4974177576385621</v>
      </c>
      <c r="AY41" s="7">
        <v>4.3969526655734086</v>
      </c>
      <c r="AZ41" s="7"/>
      <c r="BA41" s="7">
        <v>4.7487088788192811</v>
      </c>
      <c r="BB41" s="7">
        <v>2.8140497059669816</v>
      </c>
      <c r="BC41" s="7">
        <v>12.663223676851416</v>
      </c>
      <c r="BD41" s="7">
        <v>66.65780241009287</v>
      </c>
      <c r="BE41" s="7">
        <v>2.2864153860981724</v>
      </c>
      <c r="BF41" s="7">
        <v>0.70351242649174539</v>
      </c>
      <c r="BG41" s="7">
        <v>18.115444982162444</v>
      </c>
      <c r="BH41" s="7">
        <v>17.411932555670699</v>
      </c>
      <c r="BI41" s="7">
        <v>14.42200474308078</v>
      </c>
      <c r="BJ41" s="7">
        <v>31.833937298751479</v>
      </c>
      <c r="BK41" s="10"/>
    </row>
    <row r="42" spans="1:63" x14ac:dyDescent="0.2">
      <c r="A42" s="13">
        <v>33</v>
      </c>
      <c r="B42" s="7">
        <v>50.93</v>
      </c>
      <c r="C42" s="7">
        <f t="shared" si="10"/>
        <v>23.809775000000002</v>
      </c>
      <c r="D42" s="8">
        <v>0.71099999999999997</v>
      </c>
      <c r="E42" s="8">
        <f t="shared" si="11"/>
        <v>0.42624450000000003</v>
      </c>
      <c r="F42" s="7">
        <v>16.5</v>
      </c>
      <c r="G42" s="7">
        <f t="shared" si="12"/>
        <v>8.7350999999999992</v>
      </c>
      <c r="H42" s="7">
        <v>3.99</v>
      </c>
      <c r="I42" s="7">
        <f t="shared" si="13"/>
        <v>2.7902070000000001</v>
      </c>
      <c r="J42" s="8">
        <v>0.28599999999999998</v>
      </c>
      <c r="K42" s="8">
        <f t="shared" si="14"/>
        <v>0.22153559999999997</v>
      </c>
      <c r="L42" s="7">
        <v>1.62</v>
      </c>
      <c r="M42" s="7">
        <f t="shared" si="15"/>
        <v>0.97702200000000006</v>
      </c>
      <c r="N42" s="9">
        <v>8.26</v>
      </c>
      <c r="O42" s="7">
        <f t="shared" si="16"/>
        <v>5.9042479999999999</v>
      </c>
      <c r="P42" s="7">
        <v>0.75</v>
      </c>
      <c r="Q42" s="7">
        <f t="shared" si="17"/>
        <v>0.55635000000000001</v>
      </c>
      <c r="R42" s="7">
        <v>2.5299999999999998</v>
      </c>
      <c r="S42" s="7">
        <f t="shared" si="18"/>
        <v>2.100406</v>
      </c>
      <c r="T42" s="8">
        <v>0.33800000000000002</v>
      </c>
      <c r="U42" s="8">
        <f t="shared" si="19"/>
        <v>0.1475032</v>
      </c>
      <c r="V42" s="9">
        <v>10</v>
      </c>
      <c r="W42" s="9">
        <v>523</v>
      </c>
      <c r="X42" s="9">
        <v>11</v>
      </c>
      <c r="Y42" s="9">
        <v>77</v>
      </c>
      <c r="Z42" s="9">
        <v>52</v>
      </c>
      <c r="AA42" s="9" t="s">
        <v>99</v>
      </c>
      <c r="AB42" s="9">
        <v>31</v>
      </c>
      <c r="AC42" s="9">
        <v>27</v>
      </c>
      <c r="AD42" s="9">
        <v>109</v>
      </c>
      <c r="AE42" s="9">
        <v>222</v>
      </c>
      <c r="AF42" s="9">
        <v>26</v>
      </c>
      <c r="AG42" s="9">
        <v>6</v>
      </c>
      <c r="AH42" s="9">
        <v>123</v>
      </c>
      <c r="AI42" s="9">
        <v>50</v>
      </c>
      <c r="AJ42" s="9">
        <v>67</v>
      </c>
      <c r="AK42" s="9">
        <v>219</v>
      </c>
      <c r="AL42" s="7">
        <v>2.7257587205641611</v>
      </c>
      <c r="AM42" s="7">
        <v>4.8796751038911984E-2</v>
      </c>
      <c r="AN42" s="7">
        <v>0.31942473469107396</v>
      </c>
      <c r="AO42" s="7">
        <v>2.5361541367585946E-2</v>
      </c>
      <c r="AP42" s="7">
        <v>0.11185012192190132</v>
      </c>
      <c r="AQ42" s="7">
        <v>0.67592219894448835</v>
      </c>
      <c r="AR42" s="7">
        <v>6.3691314352440159E-2</v>
      </c>
      <c r="AS42" s="7">
        <v>0.24045586198211813</v>
      </c>
      <c r="AT42" s="7">
        <v>1.6886263465787456E-2</v>
      </c>
      <c r="AU42" s="7">
        <v>1.1448065849274767</v>
      </c>
      <c r="AV42" s="7">
        <v>59.873384391707027</v>
      </c>
      <c r="AW42" s="7">
        <v>1.2592872434202242</v>
      </c>
      <c r="AX42" s="7">
        <v>8.815010703941569</v>
      </c>
      <c r="AY42" s="7">
        <v>5.9529942416228785</v>
      </c>
      <c r="AZ42" s="7"/>
      <c r="BA42" s="7">
        <v>3.5489004132751774</v>
      </c>
      <c r="BB42" s="7">
        <v>3.090977779304187</v>
      </c>
      <c r="BC42" s="7">
        <v>12.478391775709495</v>
      </c>
      <c r="BD42" s="7">
        <v>25.414706185389981</v>
      </c>
      <c r="BE42" s="7">
        <v>2.9764971208114392</v>
      </c>
      <c r="BF42" s="7">
        <v>0.68688395095648591</v>
      </c>
      <c r="BG42" s="7">
        <v>14.081120994607963</v>
      </c>
      <c r="BH42" s="7">
        <v>5.7240329246373829</v>
      </c>
      <c r="BI42" s="7">
        <v>7.6702041190140937</v>
      </c>
      <c r="BJ42" s="7">
        <v>25.071264209911739</v>
      </c>
      <c r="BK42" s="10"/>
    </row>
    <row r="43" spans="1:63" x14ac:dyDescent="0.2">
      <c r="A43" s="13" t="s">
        <v>61</v>
      </c>
      <c r="B43" s="7">
        <v>54.3</v>
      </c>
      <c r="C43" s="7">
        <f t="shared" si="10"/>
        <v>25.385249999999999</v>
      </c>
      <c r="D43" s="8">
        <v>0.79700000000000004</v>
      </c>
      <c r="E43" s="8">
        <f t="shared" si="11"/>
        <v>0.47780150000000005</v>
      </c>
      <c r="F43" s="7">
        <v>17.45</v>
      </c>
      <c r="G43" s="7">
        <f t="shared" si="12"/>
        <v>9.2380300000000002</v>
      </c>
      <c r="H43" s="7">
        <v>7.27</v>
      </c>
      <c r="I43" s="7">
        <f t="shared" si="13"/>
        <v>5.0839109999999996</v>
      </c>
      <c r="J43" s="8">
        <v>0.217</v>
      </c>
      <c r="K43" s="8">
        <f t="shared" si="14"/>
        <v>0.16808819999999999</v>
      </c>
      <c r="L43" s="7">
        <v>2.15</v>
      </c>
      <c r="M43" s="7">
        <f t="shared" si="15"/>
        <v>1.296665</v>
      </c>
      <c r="N43" s="9">
        <v>3.33</v>
      </c>
      <c r="O43" s="7">
        <f t="shared" si="16"/>
        <v>2.3802840000000001</v>
      </c>
      <c r="P43" s="7">
        <v>0.82</v>
      </c>
      <c r="Q43" s="7">
        <f t="shared" si="17"/>
        <v>0.60827599999999993</v>
      </c>
      <c r="R43" s="7">
        <v>2.76</v>
      </c>
      <c r="S43" s="7">
        <f t="shared" si="18"/>
        <v>2.2913519999999998</v>
      </c>
      <c r="T43" s="8">
        <v>0.185</v>
      </c>
      <c r="U43" s="8">
        <f t="shared" si="19"/>
        <v>8.0734E-2</v>
      </c>
      <c r="V43" s="9">
        <v>2</v>
      </c>
      <c r="W43" s="9">
        <v>704</v>
      </c>
      <c r="X43" s="9">
        <v>6</v>
      </c>
      <c r="Y43" s="9">
        <v>85</v>
      </c>
      <c r="Z43" s="9">
        <v>39</v>
      </c>
      <c r="AA43" s="9" t="s">
        <v>99</v>
      </c>
      <c r="AB43" s="9">
        <v>34</v>
      </c>
      <c r="AC43" s="9">
        <v>20</v>
      </c>
      <c r="AD43" s="9">
        <v>120</v>
      </c>
      <c r="AE43" s="9">
        <v>343</v>
      </c>
      <c r="AF43" s="9">
        <v>23</v>
      </c>
      <c r="AG43" s="9">
        <v>5</v>
      </c>
      <c r="AH43" s="9">
        <v>150</v>
      </c>
      <c r="AI43" s="9">
        <v>28</v>
      </c>
      <c r="AJ43" s="9">
        <v>76</v>
      </c>
      <c r="AK43" s="9">
        <v>235</v>
      </c>
      <c r="AL43" s="7">
        <v>2.7479072919226284</v>
      </c>
      <c r="AM43" s="7">
        <v>5.1721146175104434E-2</v>
      </c>
      <c r="AN43" s="7">
        <v>0.55032414919631123</v>
      </c>
      <c r="AO43" s="7">
        <v>1.8195242925169108E-2</v>
      </c>
      <c r="AP43" s="7">
        <v>0.14036163554350872</v>
      </c>
      <c r="AQ43" s="7">
        <v>0.25766142781523765</v>
      </c>
      <c r="AR43" s="7">
        <v>6.5844774264642997E-2</v>
      </c>
      <c r="AS43" s="7">
        <v>0.24803470003886108</v>
      </c>
      <c r="AT43" s="7">
        <v>8.7393091384202048E-3</v>
      </c>
      <c r="AU43" s="7">
        <v>0.21649637422697263</v>
      </c>
      <c r="AV43" s="7">
        <v>76.206723727894371</v>
      </c>
      <c r="AW43" s="7">
        <v>0.64948912268091785</v>
      </c>
      <c r="AX43" s="7">
        <v>9.201095904646337</v>
      </c>
      <c r="AY43" s="7">
        <v>4.2216792974259665</v>
      </c>
      <c r="AZ43" s="7"/>
      <c r="BA43" s="7">
        <v>3.6804383618585348</v>
      </c>
      <c r="BB43" s="7">
        <v>2.1649637422697263</v>
      </c>
      <c r="BC43" s="7">
        <v>12.989782453618357</v>
      </c>
      <c r="BD43" s="7">
        <v>37.129128179925807</v>
      </c>
      <c r="BE43" s="7">
        <v>2.4897083036101852</v>
      </c>
      <c r="BF43" s="7">
        <v>0.54124093556743158</v>
      </c>
      <c r="BG43" s="7">
        <v>16.237228067022947</v>
      </c>
      <c r="BH43" s="7">
        <v>3.0309492391776169</v>
      </c>
      <c r="BI43" s="7">
        <v>8.2268622206249606</v>
      </c>
      <c r="BJ43" s="7">
        <v>25.438323971669284</v>
      </c>
      <c r="BK43" s="10"/>
    </row>
    <row r="44" spans="1:63" x14ac:dyDescent="0.2">
      <c r="A44" s="13">
        <v>32</v>
      </c>
      <c r="B44" s="7">
        <v>58.23</v>
      </c>
      <c r="C44" s="7">
        <f t="shared" si="10"/>
        <v>27.222525000000001</v>
      </c>
      <c r="D44" s="8">
        <v>0.85199999999999998</v>
      </c>
      <c r="E44" s="8">
        <f t="shared" si="11"/>
        <v>0.51077400000000006</v>
      </c>
      <c r="F44" s="7">
        <v>19.05</v>
      </c>
      <c r="G44" s="7">
        <f t="shared" si="12"/>
        <v>10.08507</v>
      </c>
      <c r="H44" s="7">
        <v>3.45</v>
      </c>
      <c r="I44" s="7">
        <f t="shared" si="13"/>
        <v>2.4125850000000004</v>
      </c>
      <c r="J44" s="8">
        <v>0.27100000000000002</v>
      </c>
      <c r="K44" s="8">
        <f t="shared" si="14"/>
        <v>0.20991660000000001</v>
      </c>
      <c r="L44" s="7">
        <v>1.55</v>
      </c>
      <c r="M44" s="7">
        <f t="shared" si="15"/>
        <v>0.934805</v>
      </c>
      <c r="N44" s="9">
        <v>2.21</v>
      </c>
      <c r="O44" s="7">
        <f t="shared" si="16"/>
        <v>1.5797079999999999</v>
      </c>
      <c r="P44" s="7">
        <v>0.89</v>
      </c>
      <c r="Q44" s="7">
        <f t="shared" si="17"/>
        <v>0.66020200000000007</v>
      </c>
      <c r="R44" s="7">
        <v>2.98</v>
      </c>
      <c r="S44" s="7">
        <f t="shared" si="18"/>
        <v>2.4739960000000001</v>
      </c>
      <c r="T44" s="8">
        <v>8.6999999999999994E-2</v>
      </c>
      <c r="U44" s="8">
        <f t="shared" si="19"/>
        <v>3.7966799999999995E-2</v>
      </c>
      <c r="V44" s="9">
        <v>16</v>
      </c>
      <c r="W44" s="9">
        <v>494</v>
      </c>
      <c r="X44" s="9">
        <v>24</v>
      </c>
      <c r="Y44" s="9">
        <v>95</v>
      </c>
      <c r="Z44" s="9">
        <v>40</v>
      </c>
      <c r="AA44" s="9" t="s">
        <v>99</v>
      </c>
      <c r="AB44" s="9">
        <v>41</v>
      </c>
      <c r="AC44" s="9">
        <v>28</v>
      </c>
      <c r="AD44" s="9">
        <v>128</v>
      </c>
      <c r="AE44" s="9">
        <v>130</v>
      </c>
      <c r="AF44" s="9">
        <v>25</v>
      </c>
      <c r="AG44" s="9">
        <v>5</v>
      </c>
      <c r="AH44" s="9">
        <v>128</v>
      </c>
      <c r="AI44" s="9">
        <v>28</v>
      </c>
      <c r="AJ44" s="9">
        <v>88</v>
      </c>
      <c r="AK44" s="9">
        <v>242</v>
      </c>
      <c r="AL44" s="7">
        <v>2.69928964300694</v>
      </c>
      <c r="AM44" s="7">
        <v>5.0646549800844223E-2</v>
      </c>
      <c r="AN44" s="7">
        <v>0.23922342631236079</v>
      </c>
      <c r="AO44" s="7">
        <v>2.0814590280483925E-2</v>
      </c>
      <c r="AP44" s="7">
        <v>9.2691969416176592E-2</v>
      </c>
      <c r="AQ44" s="7">
        <v>0.15663827816762799</v>
      </c>
      <c r="AR44" s="7">
        <v>6.5463303675631412E-2</v>
      </c>
      <c r="AS44" s="7">
        <v>0.24531272465139062</v>
      </c>
      <c r="AT44" s="7">
        <v>3.7646540876761386E-3</v>
      </c>
      <c r="AU44" s="7">
        <v>1.5865036137577626</v>
      </c>
      <c r="AV44" s="7">
        <v>48.983299074770926</v>
      </c>
      <c r="AW44" s="7">
        <v>2.379755420636644</v>
      </c>
      <c r="AX44" s="7">
        <v>9.4198652066867155</v>
      </c>
      <c r="AY44" s="7">
        <v>3.9662590343944069</v>
      </c>
      <c r="AZ44" s="7"/>
      <c r="BA44" s="7">
        <v>4.0654155102542671</v>
      </c>
      <c r="BB44" s="7">
        <v>2.7763813240760848</v>
      </c>
      <c r="BC44" s="7">
        <v>12.692028910062101</v>
      </c>
      <c r="BD44" s="7">
        <v>12.890341861781822</v>
      </c>
      <c r="BE44" s="7">
        <v>2.4789118964965042</v>
      </c>
      <c r="BF44" s="7">
        <v>0.49578237929930086</v>
      </c>
      <c r="BG44" s="7">
        <v>12.692028910062101</v>
      </c>
      <c r="BH44" s="7">
        <v>2.7763813240760848</v>
      </c>
      <c r="BI44" s="7">
        <v>8.7257698756676945</v>
      </c>
      <c r="BJ44" s="7">
        <v>23.99586715808616</v>
      </c>
      <c r="BK44" s="10"/>
    </row>
    <row r="45" spans="1:63" x14ac:dyDescent="0.2">
      <c r="A45" s="6" t="s">
        <v>62</v>
      </c>
      <c r="B45" s="7">
        <v>57.99</v>
      </c>
      <c r="C45" s="7">
        <f t="shared" si="10"/>
        <v>27.110325000000003</v>
      </c>
      <c r="D45" s="8">
        <v>0.87</v>
      </c>
      <c r="E45" s="8">
        <f t="shared" si="11"/>
        <v>0.52156500000000006</v>
      </c>
      <c r="F45" s="7">
        <v>19.48</v>
      </c>
      <c r="G45" s="7">
        <f t="shared" si="12"/>
        <v>10.312711999999999</v>
      </c>
      <c r="H45" s="7">
        <v>3.71</v>
      </c>
      <c r="I45" s="7">
        <f t="shared" si="13"/>
        <v>2.5944030000000002</v>
      </c>
      <c r="J45" s="8">
        <v>0.114</v>
      </c>
      <c r="K45" s="8">
        <f t="shared" si="14"/>
        <v>8.8304399999999991E-2</v>
      </c>
      <c r="L45" s="7">
        <v>1.64</v>
      </c>
      <c r="M45" s="7">
        <f t="shared" si="15"/>
        <v>0.98908399999999985</v>
      </c>
      <c r="N45" s="9">
        <v>2.93</v>
      </c>
      <c r="O45" s="7">
        <f t="shared" si="16"/>
        <v>2.0943640000000001</v>
      </c>
      <c r="P45" s="7">
        <v>0.88</v>
      </c>
      <c r="Q45" s="7">
        <f t="shared" si="17"/>
        <v>0.65278400000000003</v>
      </c>
      <c r="R45" s="7">
        <v>3.04</v>
      </c>
      <c r="S45" s="7">
        <f t="shared" si="18"/>
        <v>2.5238080000000003</v>
      </c>
      <c r="T45" s="8">
        <v>8.6999999999999994E-2</v>
      </c>
      <c r="U45" s="8">
        <f t="shared" si="19"/>
        <v>3.7966799999999995E-2</v>
      </c>
      <c r="V45" s="9">
        <v>16</v>
      </c>
      <c r="W45" s="9">
        <v>497</v>
      </c>
      <c r="X45" s="9">
        <v>26</v>
      </c>
      <c r="Y45" s="9">
        <v>94</v>
      </c>
      <c r="Z45" s="9">
        <v>88</v>
      </c>
      <c r="AA45" s="9" t="s">
        <v>99</v>
      </c>
      <c r="AB45" s="9">
        <v>44</v>
      </c>
      <c r="AC45" s="9">
        <v>26</v>
      </c>
      <c r="AD45" s="9">
        <v>129</v>
      </c>
      <c r="AE45" s="9">
        <v>141</v>
      </c>
      <c r="AF45" s="9">
        <v>20</v>
      </c>
      <c r="AG45" s="9">
        <v>5</v>
      </c>
      <c r="AH45" s="9">
        <v>130</v>
      </c>
      <c r="AI45" s="9">
        <v>29</v>
      </c>
      <c r="AJ45" s="9">
        <v>81</v>
      </c>
      <c r="AK45" s="9">
        <v>239</v>
      </c>
      <c r="AL45" s="7">
        <v>2.6288259577112214</v>
      </c>
      <c r="AM45" s="7">
        <v>5.0574960301422174E-2</v>
      </c>
      <c r="AN45" s="7">
        <v>0.25157330099007907</v>
      </c>
      <c r="AO45" s="7">
        <v>8.5626748812533491E-3</v>
      </c>
      <c r="AP45" s="7">
        <v>9.5909204096846681E-2</v>
      </c>
      <c r="AQ45" s="7">
        <v>0.20308566747524803</v>
      </c>
      <c r="AR45" s="7">
        <v>6.3298965393390222E-2</v>
      </c>
      <c r="AS45" s="7">
        <v>0.2447278659580526</v>
      </c>
      <c r="AT45" s="7">
        <v>3.6815534070960185E-3</v>
      </c>
      <c r="AU45" s="7">
        <v>1.5514832567805636</v>
      </c>
      <c r="AV45" s="7">
        <v>48.192948663746257</v>
      </c>
      <c r="AW45" s="7">
        <v>2.5211602922684162</v>
      </c>
      <c r="AX45" s="7">
        <v>9.1149641335858114</v>
      </c>
      <c r="AY45" s="7">
        <v>8.5331579122931007</v>
      </c>
      <c r="AZ45" s="7"/>
      <c r="BA45" s="7">
        <v>4.2665789561465504</v>
      </c>
      <c r="BB45" s="7">
        <v>2.5211602922684162</v>
      </c>
      <c r="BC45" s="7">
        <v>12.508833757793296</v>
      </c>
      <c r="BD45" s="7">
        <v>13.672446200378717</v>
      </c>
      <c r="BE45" s="7">
        <v>1.9393540709757047</v>
      </c>
      <c r="BF45" s="7">
        <v>0.48483851774392617</v>
      </c>
      <c r="BG45" s="7">
        <v>12.605801461342081</v>
      </c>
      <c r="BH45" s="7">
        <v>2.812063402914772</v>
      </c>
      <c r="BI45" s="7">
        <v>7.8543839874516035</v>
      </c>
      <c r="BJ45" s="7">
        <v>23.175281148159669</v>
      </c>
      <c r="BK45" s="10"/>
    </row>
    <row r="46" spans="1:63" x14ac:dyDescent="0.2">
      <c r="A46" s="6" t="s">
        <v>63</v>
      </c>
      <c r="B46" s="7">
        <v>55.36</v>
      </c>
      <c r="C46" s="7">
        <f t="shared" si="10"/>
        <v>25.880800000000001</v>
      </c>
      <c r="D46" s="8">
        <v>0.83199999999999996</v>
      </c>
      <c r="E46" s="8">
        <f t="shared" si="11"/>
        <v>0.49878400000000001</v>
      </c>
      <c r="F46" s="7">
        <v>18.27</v>
      </c>
      <c r="G46" s="7">
        <f t="shared" si="12"/>
        <v>9.6721379999999986</v>
      </c>
      <c r="H46" s="7">
        <v>5.99</v>
      </c>
      <c r="I46" s="7">
        <f t="shared" si="13"/>
        <v>4.1888070000000006</v>
      </c>
      <c r="J46" s="8">
        <v>0.183</v>
      </c>
      <c r="K46" s="8">
        <f t="shared" si="14"/>
        <v>0.14175179999999998</v>
      </c>
      <c r="L46" s="7">
        <v>1.83</v>
      </c>
      <c r="M46" s="7">
        <f t="shared" si="15"/>
        <v>1.1036729999999999</v>
      </c>
      <c r="N46" s="9">
        <v>3.53</v>
      </c>
      <c r="O46" s="7">
        <f t="shared" si="16"/>
        <v>2.523244</v>
      </c>
      <c r="P46" s="7">
        <v>0.85</v>
      </c>
      <c r="Q46" s="7">
        <f t="shared" si="17"/>
        <v>0.63053000000000003</v>
      </c>
      <c r="R46" s="7">
        <v>2.83</v>
      </c>
      <c r="S46" s="7">
        <f t="shared" si="18"/>
        <v>2.3494660000000001</v>
      </c>
      <c r="T46" s="8">
        <v>0.192</v>
      </c>
      <c r="U46" s="8">
        <f t="shared" si="19"/>
        <v>8.378880000000001E-2</v>
      </c>
      <c r="V46" s="9">
        <v>18</v>
      </c>
      <c r="W46" s="9">
        <v>648</v>
      </c>
      <c r="X46" s="9">
        <v>14</v>
      </c>
      <c r="Y46" s="9">
        <v>86</v>
      </c>
      <c r="Z46" s="9">
        <v>31</v>
      </c>
      <c r="AA46" s="9" t="s">
        <v>99</v>
      </c>
      <c r="AB46" s="9">
        <v>48</v>
      </c>
      <c r="AC46" s="9">
        <v>22</v>
      </c>
      <c r="AD46" s="9">
        <v>122</v>
      </c>
      <c r="AE46" s="9">
        <v>280</v>
      </c>
      <c r="AF46" s="9">
        <v>24</v>
      </c>
      <c r="AG46" s="9">
        <v>5</v>
      </c>
      <c r="AH46" s="9">
        <v>131</v>
      </c>
      <c r="AI46" s="9">
        <v>31</v>
      </c>
      <c r="AJ46" s="9">
        <v>80</v>
      </c>
      <c r="AK46" s="9">
        <v>244</v>
      </c>
      <c r="AL46" s="7">
        <v>2.6758096296806357</v>
      </c>
      <c r="AM46" s="7">
        <v>5.1569156684902563E-2</v>
      </c>
      <c r="AN46" s="7">
        <v>0.43307973893672747</v>
      </c>
      <c r="AO46" s="7">
        <v>1.4655684193091538E-2</v>
      </c>
      <c r="AP46" s="7">
        <v>0.11410848356382013</v>
      </c>
      <c r="AQ46" s="7">
        <v>0.26087758466638922</v>
      </c>
      <c r="AR46" s="7">
        <v>6.51903436448074E-2</v>
      </c>
      <c r="AS46" s="7">
        <v>0.24291071942935474</v>
      </c>
      <c r="AT46" s="7">
        <v>8.6629036930614533E-3</v>
      </c>
      <c r="AU46" s="7">
        <v>1.8610156306702823</v>
      </c>
      <c r="AV46" s="7">
        <v>66.996562704130156</v>
      </c>
      <c r="AW46" s="7">
        <v>1.4474566016324417</v>
      </c>
      <c r="AX46" s="7">
        <v>8.8915191243135716</v>
      </c>
      <c r="AY46" s="7">
        <v>3.2050824750432638</v>
      </c>
      <c r="AZ46" s="7"/>
      <c r="BA46" s="7">
        <v>4.9627083484540861</v>
      </c>
      <c r="BB46" s="7">
        <v>2.2745746597081227</v>
      </c>
      <c r="BC46" s="7">
        <v>12.613550385654136</v>
      </c>
      <c r="BD46" s="7">
        <v>28.949132032648837</v>
      </c>
      <c r="BE46" s="7">
        <v>2.4813541742270431</v>
      </c>
      <c r="BF46" s="7">
        <v>0.51694878629730068</v>
      </c>
      <c r="BG46" s="7">
        <v>13.544058200989276</v>
      </c>
      <c r="BH46" s="7">
        <v>3.2050824750432638</v>
      </c>
      <c r="BI46" s="7">
        <v>8.2711805807568108</v>
      </c>
      <c r="BJ46" s="7">
        <v>25.227100771308272</v>
      </c>
      <c r="BK46" s="10"/>
    </row>
    <row r="47" spans="1:63" x14ac:dyDescent="0.2">
      <c r="A47" s="6">
        <v>30.4</v>
      </c>
      <c r="B47" s="7">
        <v>55.77</v>
      </c>
      <c r="C47" s="7">
        <f t="shared" si="10"/>
        <v>26.072475000000004</v>
      </c>
      <c r="D47" s="8">
        <v>0.85799999999999998</v>
      </c>
      <c r="E47" s="8">
        <f t="shared" si="11"/>
        <v>0.51437100000000002</v>
      </c>
      <c r="F47" s="7">
        <v>19.04</v>
      </c>
      <c r="G47" s="7">
        <f t="shared" si="12"/>
        <v>10.079775999999999</v>
      </c>
      <c r="H47" s="7">
        <v>4.3099999999999996</v>
      </c>
      <c r="I47" s="7">
        <f t="shared" si="13"/>
        <v>3.0139830000000001</v>
      </c>
      <c r="J47" s="8">
        <v>0.124</v>
      </c>
      <c r="K47" s="8">
        <f t="shared" si="14"/>
        <v>9.6050399999999994E-2</v>
      </c>
      <c r="L47" s="7">
        <v>1.61</v>
      </c>
      <c r="M47" s="7">
        <f t="shared" si="15"/>
        <v>0.97099100000000005</v>
      </c>
      <c r="N47" s="9">
        <v>4.37</v>
      </c>
      <c r="O47" s="7">
        <f t="shared" si="16"/>
        <v>3.1236760000000001</v>
      </c>
      <c r="P47" s="7">
        <v>0.8</v>
      </c>
      <c r="Q47" s="7">
        <f t="shared" si="17"/>
        <v>0.59344000000000008</v>
      </c>
      <c r="R47" s="7">
        <v>2.96</v>
      </c>
      <c r="S47" s="7">
        <f t="shared" si="18"/>
        <v>2.457392</v>
      </c>
      <c r="T47" s="8">
        <v>0.20100000000000001</v>
      </c>
      <c r="U47" s="8">
        <f t="shared" si="19"/>
        <v>8.7716400000000014E-2</v>
      </c>
      <c r="V47" s="9">
        <v>29</v>
      </c>
      <c r="W47" s="9">
        <v>808</v>
      </c>
      <c r="X47" s="9">
        <v>17</v>
      </c>
      <c r="Y47" s="9">
        <v>95</v>
      </c>
      <c r="Z47" s="9">
        <v>35</v>
      </c>
      <c r="AA47" s="9" t="s">
        <v>99</v>
      </c>
      <c r="AB47" s="9">
        <v>51</v>
      </c>
      <c r="AC47" s="9">
        <v>22</v>
      </c>
      <c r="AD47" s="9">
        <v>125</v>
      </c>
      <c r="AE47" s="9">
        <v>290</v>
      </c>
      <c r="AF47" s="9">
        <v>24</v>
      </c>
      <c r="AG47" s="9">
        <v>6</v>
      </c>
      <c r="AH47" s="9">
        <v>127</v>
      </c>
      <c r="AI47" s="9">
        <v>33</v>
      </c>
      <c r="AJ47" s="9">
        <v>74</v>
      </c>
      <c r="AK47" s="9">
        <v>220</v>
      </c>
      <c r="AL47" s="7">
        <v>2.5866125398024726</v>
      </c>
      <c r="AM47" s="7">
        <v>5.1030003047686782E-2</v>
      </c>
      <c r="AN47" s="7">
        <v>0.29901289473099407</v>
      </c>
      <c r="AO47" s="7">
        <v>9.5290212798379657E-3</v>
      </c>
      <c r="AP47" s="7">
        <v>9.6330612902508952E-2</v>
      </c>
      <c r="AQ47" s="7">
        <v>0.30989537862746158</v>
      </c>
      <c r="AR47" s="7">
        <v>5.8874324191331248E-2</v>
      </c>
      <c r="AS47" s="7">
        <v>0.24379430654014536</v>
      </c>
      <c r="AT47" s="7">
        <v>8.7022171921280807E-3</v>
      </c>
      <c r="AU47" s="7">
        <v>2.8770480613854912</v>
      </c>
      <c r="AV47" s="7">
        <v>80.160511503430243</v>
      </c>
      <c r="AW47" s="7">
        <v>1.6865454152949433</v>
      </c>
      <c r="AX47" s="7">
        <v>9.424812614883507</v>
      </c>
      <c r="AY47" s="7">
        <v>3.4722993844307655</v>
      </c>
      <c r="AZ47" s="7"/>
      <c r="BA47" s="7">
        <v>5.0596362458848301</v>
      </c>
      <c r="BB47" s="7">
        <v>2.1825881844993384</v>
      </c>
      <c r="BC47" s="7">
        <v>12.401069230109877</v>
      </c>
      <c r="BD47" s="7">
        <v>28.770480613854915</v>
      </c>
      <c r="BE47" s="7">
        <v>2.3810052921810962</v>
      </c>
      <c r="BF47" s="7">
        <v>0.59525132304527406</v>
      </c>
      <c r="BG47" s="7">
        <v>12.599486337791635</v>
      </c>
      <c r="BH47" s="7">
        <v>3.2738822767490077</v>
      </c>
      <c r="BI47" s="7">
        <v>7.3414329842250474</v>
      </c>
      <c r="BJ47" s="7">
        <v>21.825881844993383</v>
      </c>
      <c r="BK47" s="10"/>
    </row>
    <row r="48" spans="1:63" x14ac:dyDescent="0.2">
      <c r="A48" s="6">
        <v>30</v>
      </c>
      <c r="B48" s="7">
        <v>55.6</v>
      </c>
      <c r="C48" s="7">
        <f t="shared" si="10"/>
        <v>25.993000000000002</v>
      </c>
      <c r="D48" s="8">
        <v>0.85</v>
      </c>
      <c r="E48" s="8">
        <f t="shared" si="11"/>
        <v>0.509575</v>
      </c>
      <c r="F48" s="7">
        <v>19.27</v>
      </c>
      <c r="G48" s="7">
        <f t="shared" si="12"/>
        <v>10.201537999999999</v>
      </c>
      <c r="H48" s="7">
        <v>5.14</v>
      </c>
      <c r="I48" s="7">
        <f t="shared" si="13"/>
        <v>3.5944020000000001</v>
      </c>
      <c r="J48" s="8">
        <v>0.126</v>
      </c>
      <c r="K48" s="8">
        <f t="shared" si="14"/>
        <v>9.7599599999999995E-2</v>
      </c>
      <c r="L48" s="7">
        <v>1.55</v>
      </c>
      <c r="M48" s="7">
        <f t="shared" si="15"/>
        <v>0.934805</v>
      </c>
      <c r="N48" s="9">
        <v>3.64</v>
      </c>
      <c r="O48" s="7">
        <f t="shared" si="16"/>
        <v>2.6018720000000002</v>
      </c>
      <c r="P48" s="7">
        <v>0.8</v>
      </c>
      <c r="Q48" s="7">
        <f t="shared" si="17"/>
        <v>0.59344000000000008</v>
      </c>
      <c r="R48" s="7">
        <v>2.96</v>
      </c>
      <c r="S48" s="7">
        <f t="shared" si="18"/>
        <v>2.457392</v>
      </c>
      <c r="T48" s="8">
        <v>0.111</v>
      </c>
      <c r="U48" s="8">
        <f t="shared" si="19"/>
        <v>4.8440400000000002E-2</v>
      </c>
      <c r="V48" s="9">
        <v>53</v>
      </c>
      <c r="W48" s="9">
        <v>611</v>
      </c>
      <c r="X48" s="9">
        <v>17</v>
      </c>
      <c r="Y48" s="9">
        <v>87</v>
      </c>
      <c r="Z48" s="9">
        <v>32</v>
      </c>
      <c r="AA48" s="9" t="s">
        <v>99</v>
      </c>
      <c r="AB48" s="9">
        <v>48</v>
      </c>
      <c r="AC48" s="9">
        <v>30</v>
      </c>
      <c r="AD48" s="9">
        <v>129</v>
      </c>
      <c r="AE48" s="9">
        <v>199</v>
      </c>
      <c r="AF48" s="9">
        <v>22</v>
      </c>
      <c r="AG48" s="9">
        <v>6</v>
      </c>
      <c r="AH48" s="9">
        <v>125</v>
      </c>
      <c r="AI48" s="9">
        <v>23</v>
      </c>
      <c r="AJ48" s="9">
        <v>89</v>
      </c>
      <c r="AK48" s="9">
        <v>231</v>
      </c>
      <c r="AL48" s="7">
        <v>2.5479491425704639</v>
      </c>
      <c r="AM48" s="7">
        <v>4.9950801536003689E-2</v>
      </c>
      <c r="AN48" s="7">
        <v>0.35233922571282883</v>
      </c>
      <c r="AO48" s="7">
        <v>9.5671456598014921E-3</v>
      </c>
      <c r="AP48" s="7">
        <v>9.1633732090200523E-2</v>
      </c>
      <c r="AQ48" s="7">
        <v>0.25504703310422411</v>
      </c>
      <c r="AR48" s="7">
        <v>5.8171620788943799E-2</v>
      </c>
      <c r="AS48" s="7">
        <v>0.24088446271532785</v>
      </c>
      <c r="AT48" s="7">
        <v>4.7483428479117564E-3</v>
      </c>
      <c r="AU48" s="7">
        <v>5.1952950623719678</v>
      </c>
      <c r="AV48" s="7">
        <v>59.892929869986276</v>
      </c>
      <c r="AW48" s="7">
        <v>1.6664153973645937</v>
      </c>
      <c r="AX48" s="7">
        <v>8.5281258571011556</v>
      </c>
      <c r="AY48" s="7">
        <v>3.1367819244509998</v>
      </c>
      <c r="AZ48" s="7"/>
      <c r="BA48" s="7">
        <v>4.7051728866764995</v>
      </c>
      <c r="BB48" s="7">
        <v>2.9407330541728123</v>
      </c>
      <c r="BC48" s="7">
        <v>12.645152132943092</v>
      </c>
      <c r="BD48" s="7">
        <v>19.506862592679653</v>
      </c>
      <c r="BE48" s="7">
        <v>2.1565375730600622</v>
      </c>
      <c r="BF48" s="7">
        <v>0.58814661083456243</v>
      </c>
      <c r="BG48" s="7">
        <v>12.253054392386717</v>
      </c>
      <c r="BH48" s="7">
        <v>2.254562008199156</v>
      </c>
      <c r="BI48" s="7">
        <v>8.7241747273793422</v>
      </c>
      <c r="BJ48" s="7">
        <v>22.643644517130653</v>
      </c>
      <c r="BK48" s="10"/>
    </row>
    <row r="49" spans="1:63" x14ac:dyDescent="0.2">
      <c r="A49" s="6" t="s">
        <v>64</v>
      </c>
      <c r="B49" s="7">
        <v>54.71</v>
      </c>
      <c r="C49" s="7">
        <f t="shared" si="10"/>
        <v>25.576925000000003</v>
      </c>
      <c r="D49" s="8">
        <v>0.84699999999999998</v>
      </c>
      <c r="E49" s="8">
        <f t="shared" si="11"/>
        <v>0.50777649999999996</v>
      </c>
      <c r="F49" s="7">
        <v>19.12</v>
      </c>
      <c r="G49" s="7">
        <f t="shared" si="12"/>
        <v>10.122128</v>
      </c>
      <c r="H49" s="7">
        <v>5.71</v>
      </c>
      <c r="I49" s="7">
        <f t="shared" si="13"/>
        <v>3.9930030000000003</v>
      </c>
      <c r="J49" s="8">
        <v>0.14199999999999999</v>
      </c>
      <c r="K49" s="8">
        <f t="shared" si="14"/>
        <v>0.10999319999999999</v>
      </c>
      <c r="L49" s="7">
        <v>1.97</v>
      </c>
      <c r="M49" s="7">
        <f t="shared" si="15"/>
        <v>1.188107</v>
      </c>
      <c r="N49" s="9">
        <v>3.36</v>
      </c>
      <c r="O49" s="7">
        <f t="shared" si="16"/>
        <v>2.4017279999999999</v>
      </c>
      <c r="P49" s="7">
        <v>0.8</v>
      </c>
      <c r="Q49" s="7">
        <f t="shared" si="17"/>
        <v>0.59344000000000008</v>
      </c>
      <c r="R49" s="7">
        <v>2.95</v>
      </c>
      <c r="S49" s="7">
        <f t="shared" si="18"/>
        <v>2.4490900000000004</v>
      </c>
      <c r="T49" s="8">
        <v>9.0999999999999998E-2</v>
      </c>
      <c r="U49" s="8">
        <f t="shared" si="19"/>
        <v>3.9712400000000002E-2</v>
      </c>
      <c r="V49" s="9">
        <v>3</v>
      </c>
      <c r="W49" s="9">
        <v>521</v>
      </c>
      <c r="X49" s="9">
        <v>6</v>
      </c>
      <c r="Y49" s="9">
        <v>93</v>
      </c>
      <c r="Z49" s="9">
        <v>27</v>
      </c>
      <c r="AA49" s="9" t="s">
        <v>99</v>
      </c>
      <c r="AB49" s="9">
        <v>34</v>
      </c>
      <c r="AC49" s="9">
        <v>15</v>
      </c>
      <c r="AD49" s="9">
        <v>128</v>
      </c>
      <c r="AE49" s="9">
        <v>147</v>
      </c>
      <c r="AF49" s="9">
        <v>23</v>
      </c>
      <c r="AG49" s="9">
        <v>4</v>
      </c>
      <c r="AH49" s="9">
        <v>104</v>
      </c>
      <c r="AI49" s="9">
        <v>24</v>
      </c>
      <c r="AJ49" s="9">
        <v>56</v>
      </c>
      <c r="AK49" s="9">
        <v>233</v>
      </c>
      <c r="AL49" s="7">
        <v>2.5268327964238351</v>
      </c>
      <c r="AM49" s="7">
        <v>5.0164994949678562E-2</v>
      </c>
      <c r="AN49" s="7">
        <v>0.39448256335031529</v>
      </c>
      <c r="AO49" s="7">
        <v>1.0866608286320819E-2</v>
      </c>
      <c r="AP49" s="7">
        <v>0.11737719578333726</v>
      </c>
      <c r="AQ49" s="7">
        <v>0.23727500778492427</v>
      </c>
      <c r="AR49" s="7">
        <v>5.8627988106848689E-2</v>
      </c>
      <c r="AS49" s="7">
        <v>0.24195406341433348</v>
      </c>
      <c r="AT49" s="7">
        <v>3.9233252138285548E-3</v>
      </c>
      <c r="AU49" s="7">
        <v>0.29638036586773059</v>
      </c>
      <c r="AV49" s="7">
        <v>51.471390205695876</v>
      </c>
      <c r="AW49" s="7">
        <v>0.59276073173546118</v>
      </c>
      <c r="AX49" s="7">
        <v>9.1877913418996471</v>
      </c>
      <c r="AY49" s="7">
        <v>2.6674232928095751</v>
      </c>
      <c r="AZ49" s="7"/>
      <c r="BA49" s="7">
        <v>3.3589774798342797</v>
      </c>
      <c r="BB49" s="7">
        <v>1.481901829338653</v>
      </c>
      <c r="BC49" s="7">
        <v>12.645562277023171</v>
      </c>
      <c r="BD49" s="7">
        <v>14.522637927518799</v>
      </c>
      <c r="BE49" s="7">
        <v>2.2722494716526009</v>
      </c>
      <c r="BF49" s="7">
        <v>0.39517382115697408</v>
      </c>
      <c r="BG49" s="7">
        <v>10.274519350081327</v>
      </c>
      <c r="BH49" s="7">
        <v>2.3710429269418447</v>
      </c>
      <c r="BI49" s="7">
        <v>5.5324334961976378</v>
      </c>
      <c r="BJ49" s="7">
        <v>23.018875082393741</v>
      </c>
      <c r="BK49" s="10"/>
    </row>
    <row r="50" spans="1:63" x14ac:dyDescent="0.2">
      <c r="A50" s="6" t="s">
        <v>65</v>
      </c>
      <c r="B50" s="7">
        <v>56.27</v>
      </c>
      <c r="C50" s="7">
        <f t="shared" si="10"/>
        <v>26.306225000000001</v>
      </c>
      <c r="D50" s="8">
        <v>0.82799999999999996</v>
      </c>
      <c r="E50" s="8">
        <f t="shared" si="11"/>
        <v>0.49638599999999999</v>
      </c>
      <c r="F50" s="7">
        <v>18.2</v>
      </c>
      <c r="G50" s="7">
        <f t="shared" si="12"/>
        <v>9.6350799999999985</v>
      </c>
      <c r="H50" s="7">
        <v>3.69</v>
      </c>
      <c r="I50" s="7">
        <f t="shared" si="13"/>
        <v>2.5804170000000002</v>
      </c>
      <c r="J50" s="8">
        <v>0.129</v>
      </c>
      <c r="K50" s="8">
        <f t="shared" si="14"/>
        <v>9.9923399999999996E-2</v>
      </c>
      <c r="L50" s="7">
        <v>1.6</v>
      </c>
      <c r="M50" s="7">
        <f t="shared" si="15"/>
        <v>0.96496000000000004</v>
      </c>
      <c r="N50" s="9">
        <v>5.0599999999999996</v>
      </c>
      <c r="O50" s="7">
        <f t="shared" si="16"/>
        <v>3.6168879999999999</v>
      </c>
      <c r="P50" s="7">
        <v>0.9</v>
      </c>
      <c r="Q50" s="7">
        <f t="shared" si="17"/>
        <v>0.66761999999999999</v>
      </c>
      <c r="R50" s="7">
        <v>2.85</v>
      </c>
      <c r="S50" s="7">
        <f t="shared" si="18"/>
        <v>2.3660700000000001</v>
      </c>
      <c r="T50" s="8">
        <v>0.12</v>
      </c>
      <c r="U50" s="8">
        <f t="shared" si="19"/>
        <v>5.2367999999999998E-2</v>
      </c>
      <c r="V50" s="9">
        <v>44</v>
      </c>
      <c r="W50" s="9">
        <v>643</v>
      </c>
      <c r="X50" s="9">
        <v>24</v>
      </c>
      <c r="Y50" s="9">
        <v>87</v>
      </c>
      <c r="Z50" s="9">
        <v>123</v>
      </c>
      <c r="AA50" s="9" t="s">
        <v>99</v>
      </c>
      <c r="AB50" s="9">
        <v>58</v>
      </c>
      <c r="AC50" s="9">
        <v>36</v>
      </c>
      <c r="AD50" s="9">
        <v>118</v>
      </c>
      <c r="AE50" s="9">
        <v>224</v>
      </c>
      <c r="AF50" s="9">
        <v>21</v>
      </c>
      <c r="AG50" s="9">
        <v>7</v>
      </c>
      <c r="AH50" s="9">
        <v>119</v>
      </c>
      <c r="AI50" s="9">
        <v>25</v>
      </c>
      <c r="AJ50" s="9">
        <v>101</v>
      </c>
      <c r="AK50" s="9">
        <v>249</v>
      </c>
      <c r="AL50" s="7">
        <v>2.730254964151829</v>
      </c>
      <c r="AM50" s="7">
        <v>5.1518617385636657E-2</v>
      </c>
      <c r="AN50" s="7">
        <v>0.26781479759379273</v>
      </c>
      <c r="AO50" s="7">
        <v>1.0370790901580476E-2</v>
      </c>
      <c r="AP50" s="7">
        <v>0.10015069931956976</v>
      </c>
      <c r="AQ50" s="7">
        <v>0.37538743840217209</v>
      </c>
      <c r="AR50" s="7">
        <v>6.9290550779028307E-2</v>
      </c>
      <c r="AS50" s="7">
        <v>0.2455682775856558</v>
      </c>
      <c r="AT50" s="7">
        <v>5.4351390958871128E-3</v>
      </c>
      <c r="AU50" s="7">
        <v>4.5666460475678461</v>
      </c>
      <c r="AV50" s="7">
        <v>66.735304740593762</v>
      </c>
      <c r="AW50" s="7">
        <v>2.4908978441279164</v>
      </c>
      <c r="AX50" s="7">
        <v>9.0295046849636957</v>
      </c>
      <c r="AY50" s="7">
        <v>12.765851451155571</v>
      </c>
      <c r="AZ50" s="7"/>
      <c r="BA50" s="7">
        <v>6.019669789975798</v>
      </c>
      <c r="BB50" s="7">
        <v>3.7363467661918746</v>
      </c>
      <c r="BC50" s="7">
        <v>12.246914400295589</v>
      </c>
      <c r="BD50" s="7">
        <v>23.248379878527217</v>
      </c>
      <c r="BE50" s="7">
        <v>2.1795356136119266</v>
      </c>
      <c r="BF50" s="7">
        <v>0.72651187120397553</v>
      </c>
      <c r="BG50" s="7">
        <v>12.350701810467585</v>
      </c>
      <c r="BH50" s="7">
        <v>2.5946852542999128</v>
      </c>
      <c r="BI50" s="7">
        <v>10.482528427371648</v>
      </c>
      <c r="BJ50" s="7">
        <v>25.843065132827132</v>
      </c>
      <c r="BK50" s="10"/>
    </row>
    <row r="51" spans="1:63" x14ac:dyDescent="0.2">
      <c r="A51" s="6" t="s">
        <v>66</v>
      </c>
      <c r="B51" s="7">
        <v>52.82</v>
      </c>
      <c r="C51" s="7">
        <f t="shared" si="10"/>
        <v>24.693350000000002</v>
      </c>
      <c r="D51" s="8">
        <v>0.86</v>
      </c>
      <c r="E51" s="8">
        <f t="shared" si="11"/>
        <v>0.51556999999999997</v>
      </c>
      <c r="F51" s="7">
        <v>18.649999999999999</v>
      </c>
      <c r="G51" s="7">
        <f t="shared" si="12"/>
        <v>9.8733099999999983</v>
      </c>
      <c r="H51" s="7">
        <v>4.9000000000000004</v>
      </c>
      <c r="I51" s="7">
        <f t="shared" si="13"/>
        <v>3.4265700000000003</v>
      </c>
      <c r="J51" s="8">
        <v>0.17599999999999999</v>
      </c>
      <c r="K51" s="8">
        <f t="shared" si="14"/>
        <v>0.1363296</v>
      </c>
      <c r="L51" s="7">
        <v>1.7</v>
      </c>
      <c r="M51" s="7">
        <f t="shared" si="15"/>
        <v>1.0252699999999999</v>
      </c>
      <c r="N51" s="9">
        <v>5.63</v>
      </c>
      <c r="O51" s="7">
        <f t="shared" si="16"/>
        <v>4.024324</v>
      </c>
      <c r="P51" s="7">
        <v>0.74</v>
      </c>
      <c r="Q51" s="7">
        <f t="shared" si="17"/>
        <v>0.54893199999999998</v>
      </c>
      <c r="R51" s="7">
        <v>2.8</v>
      </c>
      <c r="S51" s="7">
        <f t="shared" si="18"/>
        <v>2.32456</v>
      </c>
      <c r="T51" s="8">
        <v>0.22600000000000001</v>
      </c>
      <c r="U51" s="8">
        <f t="shared" si="19"/>
        <v>9.8626400000000003E-2</v>
      </c>
      <c r="V51" s="9">
        <v>32</v>
      </c>
      <c r="W51" s="9">
        <v>1010</v>
      </c>
      <c r="X51" s="9">
        <v>20</v>
      </c>
      <c r="Y51" s="9">
        <v>87</v>
      </c>
      <c r="Z51" s="9">
        <v>38</v>
      </c>
      <c r="AA51" s="9" t="s">
        <v>99</v>
      </c>
      <c r="AB51" s="9">
        <v>58</v>
      </c>
      <c r="AC51" s="9">
        <v>31</v>
      </c>
      <c r="AD51" s="9">
        <v>122</v>
      </c>
      <c r="AE51" s="9">
        <v>469</v>
      </c>
      <c r="AF51" s="9">
        <v>26</v>
      </c>
      <c r="AG51" s="9">
        <v>7</v>
      </c>
      <c r="AH51" s="9">
        <v>138</v>
      </c>
      <c r="AI51" s="9">
        <v>30</v>
      </c>
      <c r="AJ51" s="9">
        <v>103</v>
      </c>
      <c r="AK51" s="9">
        <v>229</v>
      </c>
      <c r="AL51" s="7">
        <v>2.5010204277997965</v>
      </c>
      <c r="AM51" s="7">
        <v>5.2218556897332312E-2</v>
      </c>
      <c r="AN51" s="7">
        <v>0.34705382490775644</v>
      </c>
      <c r="AO51" s="7">
        <v>1.3807892186105775E-2</v>
      </c>
      <c r="AP51" s="7">
        <v>0.10384258166714101</v>
      </c>
      <c r="AQ51" s="7">
        <v>0.40759623672304435</v>
      </c>
      <c r="AR51" s="7">
        <v>5.5597565558055007E-2</v>
      </c>
      <c r="AS51" s="7">
        <v>0.23543877382559653</v>
      </c>
      <c r="AT51" s="7">
        <v>9.9891930872220182E-3</v>
      </c>
      <c r="AU51" s="7">
        <v>3.2410610018322128</v>
      </c>
      <c r="AV51" s="7">
        <v>102.29598787032921</v>
      </c>
      <c r="AW51" s="7">
        <v>2.0256631261451332</v>
      </c>
      <c r="AX51" s="7">
        <v>8.8116345987313291</v>
      </c>
      <c r="AY51" s="7">
        <v>3.8487599396757526</v>
      </c>
      <c r="AZ51" s="7"/>
      <c r="BA51" s="7">
        <v>5.8744230658208858</v>
      </c>
      <c r="BB51" s="7">
        <v>3.1397778455249563</v>
      </c>
      <c r="BC51" s="7">
        <v>12.356545069485312</v>
      </c>
      <c r="BD51" s="7">
        <v>47.50180030810337</v>
      </c>
      <c r="BE51" s="7">
        <v>2.633362063988673</v>
      </c>
      <c r="BF51" s="7">
        <v>0.7089820941507966</v>
      </c>
      <c r="BG51" s="7">
        <v>13.977075570401418</v>
      </c>
      <c r="BH51" s="7">
        <v>3.0384946892176994</v>
      </c>
      <c r="BI51" s="7">
        <v>10.432165099647435</v>
      </c>
      <c r="BJ51" s="7">
        <v>23.193842794361775</v>
      </c>
      <c r="BK51" s="10"/>
    </row>
    <row r="52" spans="1:63" x14ac:dyDescent="0.2">
      <c r="A52" s="6">
        <v>28</v>
      </c>
      <c r="B52" s="7">
        <v>53.51</v>
      </c>
      <c r="C52" s="7">
        <f t="shared" si="10"/>
        <v>25.015924999999999</v>
      </c>
      <c r="D52" s="8">
        <v>0.84699999999999998</v>
      </c>
      <c r="E52" s="8">
        <f t="shared" si="11"/>
        <v>0.50777649999999996</v>
      </c>
      <c r="F52" s="7">
        <v>18.66</v>
      </c>
      <c r="G52" s="7">
        <f t="shared" si="12"/>
        <v>9.8786039999999993</v>
      </c>
      <c r="H52" s="7">
        <v>4.88</v>
      </c>
      <c r="I52" s="7">
        <f t="shared" si="13"/>
        <v>3.4125840000000003</v>
      </c>
      <c r="J52" s="8">
        <v>0.16500000000000001</v>
      </c>
      <c r="K52" s="8">
        <f t="shared" si="14"/>
        <v>0.12780900000000001</v>
      </c>
      <c r="L52" s="7">
        <v>1.83</v>
      </c>
      <c r="M52" s="7">
        <f t="shared" si="15"/>
        <v>1.1036729999999999</v>
      </c>
      <c r="N52" s="9">
        <v>5.22</v>
      </c>
      <c r="O52" s="7">
        <f t="shared" si="16"/>
        <v>3.7312559999999997</v>
      </c>
      <c r="P52" s="7">
        <v>0.78</v>
      </c>
      <c r="Q52" s="7">
        <f t="shared" si="17"/>
        <v>0.57860400000000001</v>
      </c>
      <c r="R52" s="7">
        <v>2.79</v>
      </c>
      <c r="S52" s="7">
        <f t="shared" si="18"/>
        <v>2.3162580000000004</v>
      </c>
      <c r="T52" s="8">
        <v>0.10199999999999999</v>
      </c>
      <c r="U52" s="8">
        <f t="shared" si="19"/>
        <v>4.4512799999999998E-2</v>
      </c>
      <c r="V52" s="9">
        <v>19</v>
      </c>
      <c r="W52" s="9">
        <v>534</v>
      </c>
      <c r="X52" s="9">
        <v>30</v>
      </c>
      <c r="Y52" s="9">
        <v>104</v>
      </c>
      <c r="Z52" s="9">
        <v>178</v>
      </c>
      <c r="AA52" s="9" t="s">
        <v>99</v>
      </c>
      <c r="AB52" s="9">
        <v>59</v>
      </c>
      <c r="AC52" s="9">
        <v>26</v>
      </c>
      <c r="AD52" s="9">
        <v>121</v>
      </c>
      <c r="AE52" s="9">
        <v>178</v>
      </c>
      <c r="AF52" s="9">
        <v>20</v>
      </c>
      <c r="AG52" s="9">
        <v>5</v>
      </c>
      <c r="AH52" s="9">
        <v>133</v>
      </c>
      <c r="AI52" s="9">
        <v>24</v>
      </c>
      <c r="AJ52" s="9">
        <v>133</v>
      </c>
      <c r="AK52" s="9">
        <v>224</v>
      </c>
      <c r="AL52" s="7">
        <v>2.53233402209462</v>
      </c>
      <c r="AM52" s="7">
        <v>5.1401645414675998E-2</v>
      </c>
      <c r="AN52" s="7">
        <v>0.34545204970256937</v>
      </c>
      <c r="AO52" s="7">
        <v>1.2937961679605743E-2</v>
      </c>
      <c r="AP52" s="7">
        <v>0.11172357956650555</v>
      </c>
      <c r="AQ52" s="7">
        <v>0.37771085874076943</v>
      </c>
      <c r="AR52" s="7">
        <v>5.8571433777485166E-2</v>
      </c>
      <c r="AS52" s="7">
        <v>0.2344721987033796</v>
      </c>
      <c r="AT52" s="7">
        <v>4.5059808045752213E-3</v>
      </c>
      <c r="AU52" s="7">
        <v>1.9233486836804068</v>
      </c>
      <c r="AV52" s="7">
        <v>54.056220899228272</v>
      </c>
      <c r="AW52" s="7">
        <v>3.036866342653274</v>
      </c>
      <c r="AX52" s="7">
        <v>10.527803321198016</v>
      </c>
      <c r="AY52" s="7">
        <v>18.01874029974276</v>
      </c>
      <c r="AZ52" s="7"/>
      <c r="BA52" s="7">
        <v>5.9725038072181054</v>
      </c>
      <c r="BB52" s="7">
        <v>2.6319508302995041</v>
      </c>
      <c r="BC52" s="7">
        <v>12.248694248701538</v>
      </c>
      <c r="BD52" s="7">
        <v>18.01874029974276</v>
      </c>
      <c r="BE52" s="7">
        <v>2.0245775617688491</v>
      </c>
      <c r="BF52" s="7">
        <v>0.50614439044221227</v>
      </c>
      <c r="BG52" s="7">
        <v>13.463440785762847</v>
      </c>
      <c r="BH52" s="7">
        <v>2.4294930741226191</v>
      </c>
      <c r="BI52" s="7">
        <v>13.463440785762847</v>
      </c>
      <c r="BJ52" s="7">
        <v>22.675268691811112</v>
      </c>
      <c r="BK52" s="10"/>
    </row>
    <row r="53" spans="1:63" x14ac:dyDescent="0.2">
      <c r="A53" s="6" t="s">
        <v>67</v>
      </c>
      <c r="B53" s="7">
        <v>53.41</v>
      </c>
      <c r="C53" s="7">
        <f t="shared" si="10"/>
        <v>24.969175</v>
      </c>
      <c r="D53" s="8">
        <v>0.874</v>
      </c>
      <c r="E53" s="8">
        <f t="shared" si="11"/>
        <v>0.52396300000000007</v>
      </c>
      <c r="F53" s="7">
        <v>19.22</v>
      </c>
      <c r="G53" s="7">
        <f t="shared" si="12"/>
        <v>10.175068</v>
      </c>
      <c r="H53" s="7">
        <v>4.45</v>
      </c>
      <c r="I53" s="7">
        <f t="shared" si="13"/>
        <v>3.1118850000000005</v>
      </c>
      <c r="J53" s="8">
        <v>0.14000000000000001</v>
      </c>
      <c r="K53" s="8">
        <f t="shared" si="14"/>
        <v>0.108444</v>
      </c>
      <c r="L53" s="7">
        <v>1.6</v>
      </c>
      <c r="M53" s="7">
        <f t="shared" si="15"/>
        <v>0.96496000000000004</v>
      </c>
      <c r="N53" s="9">
        <v>5.6</v>
      </c>
      <c r="O53" s="7">
        <f t="shared" si="16"/>
        <v>4.0028799999999993</v>
      </c>
      <c r="P53" s="7">
        <v>0.82</v>
      </c>
      <c r="Q53" s="7">
        <f t="shared" si="17"/>
        <v>0.60827599999999993</v>
      </c>
      <c r="R53" s="7">
        <v>2.79</v>
      </c>
      <c r="S53" s="7">
        <f t="shared" si="18"/>
        <v>2.3162580000000004</v>
      </c>
      <c r="T53" s="8">
        <v>0.19900000000000001</v>
      </c>
      <c r="U53" s="8">
        <f t="shared" si="19"/>
        <v>8.6843600000000007E-2</v>
      </c>
      <c r="V53" s="9">
        <v>23</v>
      </c>
      <c r="W53" s="9">
        <v>906</v>
      </c>
      <c r="X53" s="9">
        <v>13</v>
      </c>
      <c r="Y53" s="9">
        <v>85</v>
      </c>
      <c r="Z53" s="9">
        <v>46</v>
      </c>
      <c r="AA53" s="9" t="s">
        <v>99</v>
      </c>
      <c r="AB53" s="9">
        <v>40</v>
      </c>
      <c r="AC53" s="9">
        <v>23</v>
      </c>
      <c r="AD53" s="9">
        <v>122</v>
      </c>
      <c r="AE53" s="9">
        <v>372</v>
      </c>
      <c r="AF53" s="9">
        <v>25</v>
      </c>
      <c r="AG53" s="9">
        <v>5</v>
      </c>
      <c r="AH53" s="9">
        <v>133</v>
      </c>
      <c r="AI53" s="9">
        <v>27</v>
      </c>
      <c r="AJ53" s="9">
        <v>102</v>
      </c>
      <c r="AK53" s="9">
        <v>231</v>
      </c>
      <c r="AL53" s="7">
        <v>2.4539565730666371</v>
      </c>
      <c r="AM53" s="7">
        <v>5.1494790993043001E-2</v>
      </c>
      <c r="AN53" s="7">
        <v>0.30583431973132763</v>
      </c>
      <c r="AO53" s="7">
        <v>1.0657815751206773E-2</v>
      </c>
      <c r="AP53" s="7">
        <v>9.4835729844753872E-2</v>
      </c>
      <c r="AQ53" s="7">
        <v>0.3934008106874568</v>
      </c>
      <c r="AR53" s="7">
        <v>5.9781025542040601E-2</v>
      </c>
      <c r="AS53" s="7">
        <v>0.22764054254969113</v>
      </c>
      <c r="AT53" s="7">
        <v>8.5349405035917217E-3</v>
      </c>
      <c r="AU53" s="7">
        <v>2.2604271539020675</v>
      </c>
      <c r="AV53" s="7">
        <v>89.041173975446654</v>
      </c>
      <c r="AW53" s="7">
        <v>1.2776327391620381</v>
      </c>
      <c r="AX53" s="7">
        <v>8.3537525252902487</v>
      </c>
      <c r="AY53" s="7">
        <v>4.520854307804135</v>
      </c>
      <c r="AZ53" s="7"/>
      <c r="BA53" s="7">
        <v>3.9311776589601171</v>
      </c>
      <c r="BB53" s="7">
        <v>2.2604271539020675</v>
      </c>
      <c r="BC53" s="7">
        <v>11.990091859828357</v>
      </c>
      <c r="BD53" s="7">
        <v>36.559952228329088</v>
      </c>
      <c r="BE53" s="7">
        <v>2.4569860368500733</v>
      </c>
      <c r="BF53" s="7">
        <v>0.49139720737001463</v>
      </c>
      <c r="BG53" s="7">
        <v>13.07116571604239</v>
      </c>
      <c r="BH53" s="7">
        <v>2.6535449197980792</v>
      </c>
      <c r="BI53" s="7">
        <v>10.024503030348299</v>
      </c>
      <c r="BJ53" s="7">
        <v>22.702550980494678</v>
      </c>
      <c r="BK53" s="10"/>
    </row>
    <row r="54" spans="1:63" x14ac:dyDescent="0.2">
      <c r="A54" s="6">
        <v>26</v>
      </c>
      <c r="B54" s="7">
        <v>56.99</v>
      </c>
      <c r="C54" s="7">
        <f t="shared" si="10"/>
        <v>26.642825000000002</v>
      </c>
      <c r="D54" s="8">
        <v>0.86499999999999999</v>
      </c>
      <c r="E54" s="8">
        <f t="shared" si="11"/>
        <v>0.51856750000000007</v>
      </c>
      <c r="F54" s="7">
        <v>19.53</v>
      </c>
      <c r="G54" s="7">
        <f t="shared" si="12"/>
        <v>10.339182000000001</v>
      </c>
      <c r="H54" s="7">
        <v>3.7</v>
      </c>
      <c r="I54" s="7">
        <f t="shared" si="13"/>
        <v>2.5874100000000002</v>
      </c>
      <c r="J54" s="8">
        <v>0.10100000000000001</v>
      </c>
      <c r="K54" s="8">
        <f t="shared" si="14"/>
        <v>7.8234600000000001E-2</v>
      </c>
      <c r="L54" s="7">
        <v>1.68</v>
      </c>
      <c r="M54" s="7">
        <f t="shared" si="15"/>
        <v>1.0132079999999999</v>
      </c>
      <c r="N54" s="9">
        <v>3.78</v>
      </c>
      <c r="O54" s="7">
        <f t="shared" si="16"/>
        <v>2.7019439999999997</v>
      </c>
      <c r="P54" s="7">
        <v>0.9</v>
      </c>
      <c r="Q54" s="7">
        <f t="shared" si="17"/>
        <v>0.66761999999999999</v>
      </c>
      <c r="R54" s="7">
        <v>2.96</v>
      </c>
      <c r="S54" s="7">
        <f t="shared" si="18"/>
        <v>2.457392</v>
      </c>
      <c r="T54" s="8">
        <v>9.2999999999999999E-2</v>
      </c>
      <c r="U54" s="8">
        <f t="shared" si="19"/>
        <v>4.0585200000000002E-2</v>
      </c>
      <c r="V54" s="9">
        <v>60</v>
      </c>
      <c r="W54" s="9">
        <v>525</v>
      </c>
      <c r="X54" s="9">
        <v>35</v>
      </c>
      <c r="Y54" s="9">
        <v>84</v>
      </c>
      <c r="Z54" s="9">
        <v>158</v>
      </c>
      <c r="AA54" s="9" t="s">
        <v>99</v>
      </c>
      <c r="AB54" s="9">
        <v>50</v>
      </c>
      <c r="AC54" s="9">
        <v>23</v>
      </c>
      <c r="AD54" s="9">
        <v>126</v>
      </c>
      <c r="AE54" s="9">
        <v>145</v>
      </c>
      <c r="AF54" s="9">
        <v>16</v>
      </c>
      <c r="AG54" s="9">
        <v>4</v>
      </c>
      <c r="AH54" s="9">
        <v>102</v>
      </c>
      <c r="AI54" s="9">
        <v>25</v>
      </c>
      <c r="AJ54" s="9">
        <v>81</v>
      </c>
      <c r="AK54" s="9">
        <v>245</v>
      </c>
      <c r="AL54" s="7">
        <v>2.5768793894913542</v>
      </c>
      <c r="AM54" s="7">
        <v>5.0155563563926045E-2</v>
      </c>
      <c r="AN54" s="7">
        <v>0.2502528730029126</v>
      </c>
      <c r="AO54" s="7">
        <v>7.5668075095302505E-3</v>
      </c>
      <c r="AP54" s="7">
        <v>9.7996920839578977E-2</v>
      </c>
      <c r="AQ54" s="7">
        <v>0.26133053852809629</v>
      </c>
      <c r="AR54" s="7">
        <v>6.4571839435653602E-2</v>
      </c>
      <c r="AS54" s="7">
        <v>0.23767760350867215</v>
      </c>
      <c r="AT54" s="7">
        <v>3.9253782359184699E-3</v>
      </c>
      <c r="AU54" s="7">
        <v>5.8031670203696963</v>
      </c>
      <c r="AV54" s="7">
        <v>50.777711428234838</v>
      </c>
      <c r="AW54" s="7">
        <v>3.3851807618823226</v>
      </c>
      <c r="AX54" s="7">
        <v>8.1244338285175743</v>
      </c>
      <c r="AY54" s="7">
        <v>15.281673153640199</v>
      </c>
      <c r="AZ54" s="7"/>
      <c r="BA54" s="7">
        <v>4.8359725169747465</v>
      </c>
      <c r="BB54" s="7">
        <v>2.2245473578083836</v>
      </c>
      <c r="BC54" s="7">
        <v>12.186650742776362</v>
      </c>
      <c r="BD54" s="7">
        <v>14.024320299226765</v>
      </c>
      <c r="BE54" s="7">
        <v>1.5475112054319189</v>
      </c>
      <c r="BF54" s="7">
        <v>0.38687780135797972</v>
      </c>
      <c r="BG54" s="7">
        <v>9.8653839346284826</v>
      </c>
      <c r="BH54" s="7">
        <v>2.4179862584873733</v>
      </c>
      <c r="BI54" s="7">
        <v>7.8342754774990899</v>
      </c>
      <c r="BJ54" s="7">
        <v>23.69626533317626</v>
      </c>
      <c r="BK54" s="10"/>
    </row>
    <row r="55" spans="1:63" x14ac:dyDescent="0.2">
      <c r="A55" s="6" t="s">
        <v>68</v>
      </c>
      <c r="B55" s="7">
        <v>55.37</v>
      </c>
      <c r="C55" s="7">
        <f t="shared" si="10"/>
        <v>25.885475</v>
      </c>
      <c r="D55" s="8">
        <v>0.85799999999999998</v>
      </c>
      <c r="E55" s="8">
        <f t="shared" si="11"/>
        <v>0.51437100000000002</v>
      </c>
      <c r="F55" s="7">
        <v>19.059999999999999</v>
      </c>
      <c r="G55" s="7">
        <f t="shared" si="12"/>
        <v>10.090363999999999</v>
      </c>
      <c r="H55" s="7">
        <v>3.37</v>
      </c>
      <c r="I55" s="7">
        <f t="shared" si="13"/>
        <v>2.3566410000000002</v>
      </c>
      <c r="J55" s="8">
        <v>0.11600000000000001</v>
      </c>
      <c r="K55" s="8">
        <f t="shared" si="14"/>
        <v>8.9853600000000006E-2</v>
      </c>
      <c r="L55" s="7">
        <v>1.6</v>
      </c>
      <c r="M55" s="7">
        <f t="shared" si="15"/>
        <v>0.96496000000000004</v>
      </c>
      <c r="N55" s="9">
        <v>5.68</v>
      </c>
      <c r="O55" s="7">
        <f t="shared" si="16"/>
        <v>4.0600639999999997</v>
      </c>
      <c r="P55" s="7">
        <v>0.82</v>
      </c>
      <c r="Q55" s="7">
        <f t="shared" si="17"/>
        <v>0.60827599999999993</v>
      </c>
      <c r="R55" s="7">
        <v>2.82</v>
      </c>
      <c r="S55" s="7">
        <f t="shared" si="18"/>
        <v>2.341164</v>
      </c>
      <c r="T55" s="8">
        <v>9.7000000000000003E-2</v>
      </c>
      <c r="U55" s="8">
        <f t="shared" si="19"/>
        <v>4.2330800000000002E-2</v>
      </c>
      <c r="V55" s="9">
        <v>4</v>
      </c>
      <c r="W55" s="9">
        <v>533</v>
      </c>
      <c r="X55" s="9">
        <v>15</v>
      </c>
      <c r="Y55" s="9">
        <v>92</v>
      </c>
      <c r="Z55" s="9">
        <v>38</v>
      </c>
      <c r="AA55" s="9" t="s">
        <v>99</v>
      </c>
      <c r="AB55" s="9">
        <v>37</v>
      </c>
      <c r="AC55" s="9">
        <v>23</v>
      </c>
      <c r="AD55" s="9">
        <v>122</v>
      </c>
      <c r="AE55" s="9">
        <v>165</v>
      </c>
      <c r="AF55" s="9">
        <v>26</v>
      </c>
      <c r="AG55" s="9">
        <v>4</v>
      </c>
      <c r="AH55" s="9">
        <v>102</v>
      </c>
      <c r="AI55" s="9">
        <v>25</v>
      </c>
      <c r="AJ55" s="9">
        <v>71</v>
      </c>
      <c r="AK55" s="9">
        <v>235</v>
      </c>
      <c r="AL55" s="7">
        <v>2.5653658282297847</v>
      </c>
      <c r="AM55" s="7">
        <v>5.0976456349840306E-2</v>
      </c>
      <c r="AN55" s="7">
        <v>0.23355361610344288</v>
      </c>
      <c r="AO55" s="7">
        <v>8.904891835418427E-3</v>
      </c>
      <c r="AP55" s="7">
        <v>9.5631832508718234E-2</v>
      </c>
      <c r="AQ55" s="7">
        <v>0.40237041993727879</v>
      </c>
      <c r="AR55" s="7">
        <v>6.0282859964219324E-2</v>
      </c>
      <c r="AS55" s="7">
        <v>0.23201977649171032</v>
      </c>
      <c r="AT55" s="7">
        <v>4.1951707589537902E-3</v>
      </c>
      <c r="AU55" s="7">
        <v>0.39641781010080512</v>
      </c>
      <c r="AV55" s="7">
        <v>52.822673195932282</v>
      </c>
      <c r="AW55" s="7">
        <v>1.4865667878780191</v>
      </c>
      <c r="AX55" s="7">
        <v>9.1176096323185174</v>
      </c>
      <c r="AY55" s="7">
        <v>3.7659691959576485</v>
      </c>
      <c r="AZ55" s="7"/>
      <c r="BA55" s="7">
        <v>3.6668647434324475</v>
      </c>
      <c r="BB55" s="7">
        <v>2.2794024080796293</v>
      </c>
      <c r="BC55" s="7">
        <v>12.090743208074556</v>
      </c>
      <c r="BD55" s="7">
        <v>16.352234666658212</v>
      </c>
      <c r="BE55" s="7">
        <v>2.5767157656552331</v>
      </c>
      <c r="BF55" s="7">
        <v>0.39641781010080512</v>
      </c>
      <c r="BG55" s="7">
        <v>10.10865415757053</v>
      </c>
      <c r="BH55" s="7">
        <v>2.4776113131300321</v>
      </c>
      <c r="BI55" s="7">
        <v>7.0364161292892904</v>
      </c>
      <c r="BJ55" s="7">
        <v>23.289546343422302</v>
      </c>
      <c r="BK55" s="10"/>
    </row>
    <row r="56" spans="1:63" x14ac:dyDescent="0.2">
      <c r="A56" s="6">
        <v>24</v>
      </c>
      <c r="B56" s="7">
        <v>49.75</v>
      </c>
      <c r="C56" s="7">
        <f t="shared" si="10"/>
        <v>23.258125</v>
      </c>
      <c r="D56" s="8">
        <v>0.76900000000000002</v>
      </c>
      <c r="E56" s="8">
        <f t="shared" si="11"/>
        <v>0.46101550000000002</v>
      </c>
      <c r="F56" s="7">
        <v>17.32</v>
      </c>
      <c r="G56" s="7">
        <f t="shared" si="12"/>
        <v>9.1692079999999994</v>
      </c>
      <c r="H56" s="7">
        <v>8.24</v>
      </c>
      <c r="I56" s="7">
        <f t="shared" si="13"/>
        <v>5.762232</v>
      </c>
      <c r="J56" s="8">
        <v>0.27600000000000002</v>
      </c>
      <c r="K56" s="8">
        <f t="shared" si="14"/>
        <v>0.2137896</v>
      </c>
      <c r="L56" s="7">
        <v>2.04</v>
      </c>
      <c r="M56" s="7">
        <f t="shared" si="15"/>
        <v>1.230324</v>
      </c>
      <c r="N56" s="9">
        <v>5.42</v>
      </c>
      <c r="O56" s="7">
        <f t="shared" si="16"/>
        <v>3.8742160000000001</v>
      </c>
      <c r="P56" s="7">
        <v>0.73</v>
      </c>
      <c r="Q56" s="7">
        <f t="shared" si="17"/>
        <v>0.54151400000000005</v>
      </c>
      <c r="R56" s="7">
        <v>2.4700000000000002</v>
      </c>
      <c r="S56" s="7">
        <f t="shared" si="18"/>
        <v>2.0505940000000002</v>
      </c>
      <c r="T56" s="8">
        <v>0.127</v>
      </c>
      <c r="U56" s="8">
        <f t="shared" si="19"/>
        <v>5.5422800000000001E-2</v>
      </c>
      <c r="V56" s="9">
        <v>1</v>
      </c>
      <c r="W56" s="9">
        <v>606</v>
      </c>
      <c r="X56" s="9">
        <v>3</v>
      </c>
      <c r="Y56" s="9">
        <v>84</v>
      </c>
      <c r="Z56" s="9">
        <v>32</v>
      </c>
      <c r="AA56" s="9" t="s">
        <v>99</v>
      </c>
      <c r="AB56" s="9">
        <v>21</v>
      </c>
      <c r="AC56" s="9">
        <v>23</v>
      </c>
      <c r="AD56" s="9">
        <v>108</v>
      </c>
      <c r="AE56" s="9">
        <v>209</v>
      </c>
      <c r="AF56" s="9">
        <v>19</v>
      </c>
      <c r="AG56" s="9">
        <v>4</v>
      </c>
      <c r="AH56" s="9">
        <v>144</v>
      </c>
      <c r="AI56" s="9">
        <v>26</v>
      </c>
      <c r="AJ56" s="9">
        <v>64</v>
      </c>
      <c r="AK56" s="9">
        <v>224</v>
      </c>
      <c r="AL56" s="7">
        <v>2.5365467769953525</v>
      </c>
      <c r="AM56" s="7">
        <v>5.0278660926876134E-2</v>
      </c>
      <c r="AN56" s="7">
        <v>0.62843290281996012</v>
      </c>
      <c r="AO56" s="7">
        <v>2.3316037764657536E-2</v>
      </c>
      <c r="AP56" s="7">
        <v>0.13417996407105173</v>
      </c>
      <c r="AQ56" s="7">
        <v>0.42252460626915656</v>
      </c>
      <c r="AR56" s="7">
        <v>5.9057881553128695E-2</v>
      </c>
      <c r="AS56" s="7">
        <v>0.22363916272812226</v>
      </c>
      <c r="AT56" s="7">
        <v>6.0444478956088689E-3</v>
      </c>
      <c r="AU56" s="7">
        <v>0.10906067350637046</v>
      </c>
      <c r="AV56" s="7">
        <v>66.090768144860505</v>
      </c>
      <c r="AW56" s="7">
        <v>0.32718202051911138</v>
      </c>
      <c r="AX56" s="7">
        <v>9.1610965745351187</v>
      </c>
      <c r="AY56" s="7">
        <v>3.4899415522038546</v>
      </c>
      <c r="AZ56" s="7"/>
      <c r="BA56" s="7">
        <v>2.2902741436337797</v>
      </c>
      <c r="BB56" s="7">
        <v>2.5083954906465205</v>
      </c>
      <c r="BC56" s="7">
        <v>11.77855273868801</v>
      </c>
      <c r="BD56" s="7">
        <v>22.793680762831425</v>
      </c>
      <c r="BE56" s="7">
        <v>2.0721527966210389</v>
      </c>
      <c r="BF56" s="7">
        <v>0.43624269402548183</v>
      </c>
      <c r="BG56" s="7">
        <v>15.704736984917346</v>
      </c>
      <c r="BH56" s="7">
        <v>2.8355775111656318</v>
      </c>
      <c r="BI56" s="7">
        <v>6.9798831044077092</v>
      </c>
      <c r="BJ56" s="7">
        <v>24.429590865426984</v>
      </c>
      <c r="BK56" s="10"/>
    </row>
    <row r="57" spans="1:63" x14ac:dyDescent="0.2">
      <c r="A57" s="6" t="s">
        <v>69</v>
      </c>
      <c r="B57" s="14">
        <v>45.7</v>
      </c>
      <c r="C57" s="7">
        <f t="shared" si="10"/>
        <v>21.364750000000001</v>
      </c>
      <c r="D57" s="8">
        <v>0.71199999999999997</v>
      </c>
      <c r="E57" s="8">
        <f t="shared" si="11"/>
        <v>0.426844</v>
      </c>
      <c r="F57" s="7">
        <v>15.71</v>
      </c>
      <c r="G57" s="7">
        <f t="shared" si="12"/>
        <v>8.3168740000000003</v>
      </c>
      <c r="H57" s="7">
        <v>10.69</v>
      </c>
      <c r="I57" s="7">
        <f t="shared" si="13"/>
        <v>7.475517</v>
      </c>
      <c r="J57" s="8">
        <v>0.498</v>
      </c>
      <c r="K57" s="8">
        <f t="shared" si="14"/>
        <v>0.38575079999999995</v>
      </c>
      <c r="L57" s="7">
        <v>2.54</v>
      </c>
      <c r="M57" s="7">
        <f t="shared" si="15"/>
        <v>1.531874</v>
      </c>
      <c r="N57" s="9">
        <v>5.85</v>
      </c>
      <c r="O57" s="7">
        <f t="shared" si="16"/>
        <v>4.1815799999999994</v>
      </c>
      <c r="P57" s="7">
        <v>0.64</v>
      </c>
      <c r="Q57" s="7">
        <f t="shared" si="17"/>
        <v>0.47475200000000001</v>
      </c>
      <c r="R57" s="7">
        <v>2.27</v>
      </c>
      <c r="S57" s="7">
        <f t="shared" si="18"/>
        <v>1.8845540000000001</v>
      </c>
      <c r="T57" s="8">
        <v>0.122</v>
      </c>
      <c r="U57" s="8">
        <f t="shared" si="19"/>
        <v>5.3240799999999998E-2</v>
      </c>
      <c r="V57" s="9">
        <v>1</v>
      </c>
      <c r="W57" s="9">
        <v>594</v>
      </c>
      <c r="X57" s="9">
        <v>4</v>
      </c>
      <c r="Y57" s="9">
        <v>76</v>
      </c>
      <c r="Z57" s="9">
        <v>25</v>
      </c>
      <c r="AA57" s="9" t="s">
        <v>99</v>
      </c>
      <c r="AB57" s="9">
        <v>21</v>
      </c>
      <c r="AC57" s="9">
        <v>10</v>
      </c>
      <c r="AD57" s="9">
        <v>98</v>
      </c>
      <c r="AE57" s="9">
        <v>189</v>
      </c>
      <c r="AF57" s="9">
        <v>19</v>
      </c>
      <c r="AG57" s="9">
        <v>2</v>
      </c>
      <c r="AH57" s="9">
        <v>189</v>
      </c>
      <c r="AI57" s="9">
        <v>28</v>
      </c>
      <c r="AJ57" s="9">
        <v>56</v>
      </c>
      <c r="AK57" s="9">
        <v>203</v>
      </c>
      <c r="AL57" s="7">
        <v>2.5688437747163175</v>
      </c>
      <c r="AM57" s="7">
        <v>5.1322648389286643E-2</v>
      </c>
      <c r="AN57" s="7">
        <v>0.89883735162995126</v>
      </c>
      <c r="AO57" s="7">
        <v>4.6381705434036864E-2</v>
      </c>
      <c r="AP57" s="7">
        <v>0.18418867473524306</v>
      </c>
      <c r="AQ57" s="7">
        <v>0.50278265607967598</v>
      </c>
      <c r="AR57" s="7">
        <v>5.7082985746808236E-2</v>
      </c>
      <c r="AS57" s="7">
        <v>0.22659403040132628</v>
      </c>
      <c r="AT57" s="7">
        <v>6.4015398093081599E-3</v>
      </c>
      <c r="AU57" s="7">
        <v>0.12023748345832821</v>
      </c>
      <c r="AV57" s="7">
        <v>71.421065174246962</v>
      </c>
      <c r="AW57" s="7">
        <v>0.48094993383331286</v>
      </c>
      <c r="AX57" s="7">
        <v>9.1380487428329431</v>
      </c>
      <c r="AY57" s="7">
        <v>3.0059370864582053</v>
      </c>
      <c r="AZ57" s="7"/>
      <c r="BA57" s="7">
        <v>2.5249871526248926</v>
      </c>
      <c r="BB57" s="7">
        <v>1.2023748345832821</v>
      </c>
      <c r="BC57" s="7">
        <v>11.783273378916164</v>
      </c>
      <c r="BD57" s="7">
        <v>22.724884373624032</v>
      </c>
      <c r="BE57" s="7">
        <v>2.2845121857082358</v>
      </c>
      <c r="BF57" s="7">
        <v>0.24047496691665643</v>
      </c>
      <c r="BG57" s="7">
        <v>22.724884373624032</v>
      </c>
      <c r="BH57" s="7">
        <v>3.3666495368331897</v>
      </c>
      <c r="BI57" s="7">
        <v>6.7332990736663794</v>
      </c>
      <c r="BJ57" s="7">
        <v>24.408209142040626</v>
      </c>
      <c r="BK57" s="10"/>
    </row>
    <row r="58" spans="1:63" x14ac:dyDescent="0.2">
      <c r="A58" s="6">
        <v>22</v>
      </c>
      <c r="B58" s="7">
        <v>49.34</v>
      </c>
      <c r="C58" s="7">
        <f t="shared" si="10"/>
        <v>23.066450000000003</v>
      </c>
      <c r="D58" s="8">
        <v>0.73899999999999999</v>
      </c>
      <c r="E58" s="8">
        <f t="shared" si="11"/>
        <v>0.44303049999999999</v>
      </c>
      <c r="F58" s="7">
        <v>16.37</v>
      </c>
      <c r="G58" s="7">
        <f t="shared" si="12"/>
        <v>8.6662780000000001</v>
      </c>
      <c r="H58" s="7">
        <v>7.24</v>
      </c>
      <c r="I58" s="7">
        <f t="shared" si="13"/>
        <v>5.062932</v>
      </c>
      <c r="J58" s="8">
        <v>0.157</v>
      </c>
      <c r="K58" s="8">
        <f t="shared" si="14"/>
        <v>0.12161219999999999</v>
      </c>
      <c r="L58" s="7">
        <v>1.78</v>
      </c>
      <c r="M58" s="7">
        <f t="shared" si="15"/>
        <v>1.073518</v>
      </c>
      <c r="N58" s="9">
        <v>7.59</v>
      </c>
      <c r="O58" s="7">
        <f t="shared" si="16"/>
        <v>5.425332</v>
      </c>
      <c r="P58" s="7">
        <v>0.75</v>
      </c>
      <c r="Q58" s="7">
        <f t="shared" si="17"/>
        <v>0.55635000000000001</v>
      </c>
      <c r="R58" s="7">
        <v>2.4</v>
      </c>
      <c r="S58" s="7">
        <f t="shared" si="18"/>
        <v>1.99248</v>
      </c>
      <c r="T58" s="8">
        <v>0.115</v>
      </c>
      <c r="U58" s="8">
        <f t="shared" si="19"/>
        <v>5.0186000000000001E-2</v>
      </c>
      <c r="V58" s="9">
        <v>33</v>
      </c>
      <c r="W58" s="9">
        <v>508</v>
      </c>
      <c r="X58" s="9">
        <v>11</v>
      </c>
      <c r="Y58" s="9">
        <v>82</v>
      </c>
      <c r="Z58" s="9">
        <v>33</v>
      </c>
      <c r="AA58" s="9" t="s">
        <v>99</v>
      </c>
      <c r="AB58" s="9">
        <v>40</v>
      </c>
      <c r="AC58" s="9">
        <v>21</v>
      </c>
      <c r="AD58" s="9">
        <v>100</v>
      </c>
      <c r="AE58" s="9">
        <v>182</v>
      </c>
      <c r="AF58" s="9">
        <v>21</v>
      </c>
      <c r="AG58" s="9">
        <v>4</v>
      </c>
      <c r="AH58" s="9">
        <v>136</v>
      </c>
      <c r="AI58" s="9">
        <v>27</v>
      </c>
      <c r="AJ58" s="9">
        <v>74</v>
      </c>
      <c r="AK58" s="9">
        <v>215</v>
      </c>
      <c r="AL58" s="7">
        <v>2.6616328255336379</v>
      </c>
      <c r="AM58" s="7">
        <v>5.1121196435193979E-2</v>
      </c>
      <c r="AN58" s="7">
        <v>0.58421066113964959</v>
      </c>
      <c r="AO58" s="7">
        <v>1.4032806240464475E-2</v>
      </c>
      <c r="AP58" s="7">
        <v>0.12387301676682884</v>
      </c>
      <c r="AQ58" s="7">
        <v>0.62602792109830774</v>
      </c>
      <c r="AR58" s="7">
        <v>6.4197109762691662E-2</v>
      </c>
      <c r="AS58" s="7">
        <v>0.22991184912369531</v>
      </c>
      <c r="AT58" s="7">
        <v>5.790952009617047E-3</v>
      </c>
      <c r="AU58" s="7">
        <v>3.807863075705626</v>
      </c>
      <c r="AV58" s="7">
        <v>58.618013407832059</v>
      </c>
      <c r="AW58" s="7">
        <v>1.2692876919018752</v>
      </c>
      <c r="AX58" s="7">
        <v>9.4619627941776159</v>
      </c>
      <c r="AY58" s="7">
        <v>3.807863075705626</v>
      </c>
      <c r="AZ58" s="7"/>
      <c r="BA58" s="7">
        <v>4.6155916069159098</v>
      </c>
      <c r="BB58" s="7">
        <v>2.4231855936308526</v>
      </c>
      <c r="BC58" s="7">
        <v>11.538979017289774</v>
      </c>
      <c r="BD58" s="7">
        <v>21.000941811467392</v>
      </c>
      <c r="BE58" s="7">
        <v>2.4231855936308526</v>
      </c>
      <c r="BF58" s="7">
        <v>0.46155916069159103</v>
      </c>
      <c r="BG58" s="7">
        <v>15.693011463514095</v>
      </c>
      <c r="BH58" s="7">
        <v>3.1155243346682391</v>
      </c>
      <c r="BI58" s="7">
        <v>8.5388444727944339</v>
      </c>
      <c r="BJ58" s="7">
        <v>24.808804887173018</v>
      </c>
      <c r="BK58" s="10"/>
    </row>
    <row r="59" spans="1:63" x14ac:dyDescent="0.2">
      <c r="A59" s="6" t="s">
        <v>70</v>
      </c>
      <c r="B59" s="7">
        <v>50.85</v>
      </c>
      <c r="C59" s="7">
        <f t="shared" si="10"/>
        <v>23.772375</v>
      </c>
      <c r="D59" s="8">
        <v>0.77900000000000003</v>
      </c>
      <c r="E59" s="8">
        <f t="shared" si="11"/>
        <v>0.46701050000000005</v>
      </c>
      <c r="F59" s="7">
        <v>17.600000000000001</v>
      </c>
      <c r="G59" s="7">
        <f t="shared" si="12"/>
        <v>9.3174400000000013</v>
      </c>
      <c r="H59" s="7">
        <v>4.47</v>
      </c>
      <c r="I59" s="7">
        <f t="shared" si="13"/>
        <v>3.1258710000000001</v>
      </c>
      <c r="J59" s="8">
        <v>0.09</v>
      </c>
      <c r="K59" s="8">
        <f t="shared" si="14"/>
        <v>6.9713999999999998E-2</v>
      </c>
      <c r="L59" s="7">
        <v>1.54</v>
      </c>
      <c r="M59" s="7">
        <f t="shared" si="15"/>
        <v>0.92877399999999999</v>
      </c>
      <c r="N59" s="9">
        <v>8.31</v>
      </c>
      <c r="O59" s="7">
        <f t="shared" si="16"/>
        <v>5.9399880000000005</v>
      </c>
      <c r="P59" s="7">
        <v>0.84</v>
      </c>
      <c r="Q59" s="7">
        <f t="shared" si="17"/>
        <v>0.623112</v>
      </c>
      <c r="R59" s="7">
        <v>2.59</v>
      </c>
      <c r="S59" s="7">
        <f t="shared" si="18"/>
        <v>2.1502180000000002</v>
      </c>
      <c r="T59" s="8">
        <v>0.1</v>
      </c>
      <c r="U59" s="8">
        <f t="shared" si="19"/>
        <v>4.3640000000000005E-2</v>
      </c>
      <c r="V59" s="9">
        <v>4</v>
      </c>
      <c r="W59" s="9">
        <v>519</v>
      </c>
      <c r="X59" s="9">
        <v>11</v>
      </c>
      <c r="Y59" s="9">
        <v>85</v>
      </c>
      <c r="Z59" s="9">
        <v>30</v>
      </c>
      <c r="AA59" s="9" t="s">
        <v>99</v>
      </c>
      <c r="AB59" s="9">
        <v>35</v>
      </c>
      <c r="AC59" s="9">
        <v>19</v>
      </c>
      <c r="AD59" s="9">
        <v>109</v>
      </c>
      <c r="AE59" s="9">
        <v>223</v>
      </c>
      <c r="AF59" s="9">
        <v>17</v>
      </c>
      <c r="AG59" s="9">
        <v>3</v>
      </c>
      <c r="AH59" s="9">
        <v>138</v>
      </c>
      <c r="AI59" s="9">
        <v>28</v>
      </c>
      <c r="AJ59" s="9">
        <v>87</v>
      </c>
      <c r="AK59" s="9">
        <v>188</v>
      </c>
      <c r="AL59" s="7">
        <v>2.5513848224404985</v>
      </c>
      <c r="AM59" s="7">
        <v>5.0122190215338119E-2</v>
      </c>
      <c r="AN59" s="7">
        <v>0.33548603479067207</v>
      </c>
      <c r="AO59" s="7">
        <v>7.4820980870281949E-3</v>
      </c>
      <c r="AP59" s="7">
        <v>9.9681242916509247E-2</v>
      </c>
      <c r="AQ59" s="7">
        <v>0.63751287907408039</v>
      </c>
      <c r="AR59" s="7">
        <v>6.6875880070062149E-2</v>
      </c>
      <c r="AS59" s="7">
        <v>0.23077347425902392</v>
      </c>
      <c r="AT59" s="7">
        <v>4.6836899405845378E-3</v>
      </c>
      <c r="AU59" s="7">
        <v>0.42930246934780364</v>
      </c>
      <c r="AV59" s="7">
        <v>55.701995397877518</v>
      </c>
      <c r="AW59" s="7">
        <v>1.18058179070646</v>
      </c>
      <c r="AX59" s="7">
        <v>9.1226774736408274</v>
      </c>
      <c r="AY59" s="7">
        <v>3.2197685201085271</v>
      </c>
      <c r="AZ59" s="7"/>
      <c r="BA59" s="7">
        <v>3.7563966067932819</v>
      </c>
      <c r="BB59" s="7">
        <v>2.0391867294020671</v>
      </c>
      <c r="BC59" s="7">
        <v>11.69849228972765</v>
      </c>
      <c r="BD59" s="7">
        <v>23.933612666140053</v>
      </c>
      <c r="BE59" s="7">
        <v>1.8245354947281653</v>
      </c>
      <c r="BF59" s="7">
        <v>0.32197685201085274</v>
      </c>
      <c r="BG59" s="7">
        <v>14.810935192499226</v>
      </c>
      <c r="BH59" s="7">
        <v>3.0051172854346255</v>
      </c>
      <c r="BI59" s="7">
        <v>9.3373287083147289</v>
      </c>
      <c r="BJ59" s="7">
        <v>20.177216059346769</v>
      </c>
      <c r="BK59" s="10"/>
    </row>
    <row r="60" spans="1:63" x14ac:dyDescent="0.2">
      <c r="A60" s="6">
        <v>20</v>
      </c>
      <c r="B60" s="7">
        <v>46.7</v>
      </c>
      <c r="C60" s="7">
        <f t="shared" si="10"/>
        <v>21.832250000000002</v>
      </c>
      <c r="D60" s="8">
        <v>0.70799999999999996</v>
      </c>
      <c r="E60" s="8">
        <f t="shared" si="11"/>
        <v>0.42444599999999999</v>
      </c>
      <c r="F60" s="7">
        <v>16.07</v>
      </c>
      <c r="G60" s="7">
        <f t="shared" si="12"/>
        <v>8.5074579999999997</v>
      </c>
      <c r="H60" s="7">
        <v>6.39</v>
      </c>
      <c r="I60" s="7">
        <f t="shared" si="13"/>
        <v>4.4685269999999999</v>
      </c>
      <c r="J60" s="8">
        <v>0.153</v>
      </c>
      <c r="K60" s="8">
        <f t="shared" si="14"/>
        <v>0.11851379999999999</v>
      </c>
      <c r="L60" s="7">
        <v>1.58</v>
      </c>
      <c r="M60" s="7">
        <f t="shared" si="15"/>
        <v>0.95289800000000002</v>
      </c>
      <c r="N60" s="9">
        <v>9.98</v>
      </c>
      <c r="O60" s="7">
        <f t="shared" si="16"/>
        <v>7.1337039999999998</v>
      </c>
      <c r="P60" s="7">
        <v>0.77</v>
      </c>
      <c r="Q60" s="7">
        <f t="shared" si="17"/>
        <v>0.57118599999999997</v>
      </c>
      <c r="R60" s="7">
        <v>2.36</v>
      </c>
      <c r="S60" s="7">
        <f t="shared" si="18"/>
        <v>1.9592719999999999</v>
      </c>
      <c r="T60" s="8">
        <v>0.29299999999999998</v>
      </c>
      <c r="U60" s="8">
        <f t="shared" si="19"/>
        <v>0.12786519999999998</v>
      </c>
      <c r="V60" s="9">
        <v>22</v>
      </c>
      <c r="W60" s="9">
        <v>518</v>
      </c>
      <c r="X60" s="9">
        <v>12</v>
      </c>
      <c r="Y60" s="9">
        <v>71</v>
      </c>
      <c r="Z60" s="9">
        <v>45</v>
      </c>
      <c r="AA60" s="9" t="s">
        <v>99</v>
      </c>
      <c r="AB60" s="9">
        <v>36</v>
      </c>
      <c r="AC60" s="9">
        <v>25</v>
      </c>
      <c r="AD60" s="9">
        <v>100</v>
      </c>
      <c r="AE60" s="9">
        <v>215</v>
      </c>
      <c r="AF60" s="9">
        <v>20</v>
      </c>
      <c r="AG60" s="9">
        <v>5</v>
      </c>
      <c r="AH60" s="9">
        <v>127</v>
      </c>
      <c r="AI60" s="9">
        <v>34</v>
      </c>
      <c r="AJ60" s="9">
        <v>72</v>
      </c>
      <c r="AK60" s="9">
        <v>179</v>
      </c>
      <c r="AL60" s="7">
        <v>2.5662483435122456</v>
      </c>
      <c r="AM60" s="7">
        <v>4.9891048536472353E-2</v>
      </c>
      <c r="AN60" s="7">
        <v>0.52524819987356974</v>
      </c>
      <c r="AO60" s="7">
        <v>1.3930577147721446E-2</v>
      </c>
      <c r="AP60" s="7">
        <v>0.11200737047423567</v>
      </c>
      <c r="AQ60" s="7">
        <v>0.83852356367789294</v>
      </c>
      <c r="AR60" s="7">
        <v>6.7139444003132306E-2</v>
      </c>
      <c r="AS60" s="7">
        <v>0.23030051984976005</v>
      </c>
      <c r="AT60" s="7">
        <v>1.5029777402368603E-2</v>
      </c>
      <c r="AU60" s="7">
        <v>2.5859663368305785</v>
      </c>
      <c r="AV60" s="7">
        <v>60.88775283991999</v>
      </c>
      <c r="AW60" s="7">
        <v>1.4105270928166793</v>
      </c>
      <c r="AX60" s="7">
        <v>8.3456186324986863</v>
      </c>
      <c r="AY60" s="7">
        <v>5.2894765980625476</v>
      </c>
      <c r="AZ60" s="7"/>
      <c r="BA60" s="7">
        <v>4.2315812784500375</v>
      </c>
      <c r="BB60" s="7">
        <v>2.9385981100347482</v>
      </c>
      <c r="BC60" s="7">
        <v>11.754392440138993</v>
      </c>
      <c r="BD60" s="7">
        <v>25.271943746298838</v>
      </c>
      <c r="BE60" s="7">
        <v>2.3508784880277989</v>
      </c>
      <c r="BF60" s="7">
        <v>0.58771962200694972</v>
      </c>
      <c r="BG60" s="7">
        <v>14.928078398976522</v>
      </c>
      <c r="BH60" s="7">
        <v>3.9964934296472578</v>
      </c>
      <c r="BI60" s="7">
        <v>8.463162556900075</v>
      </c>
      <c r="BJ60" s="7">
        <v>21.040362467848798</v>
      </c>
      <c r="BK60" s="10"/>
    </row>
    <row r="61" spans="1:63" x14ac:dyDescent="0.2">
      <c r="A61" s="6" t="s">
        <v>71</v>
      </c>
      <c r="B61" s="7">
        <v>43.86</v>
      </c>
      <c r="C61" s="7">
        <f t="shared" si="10"/>
        <v>20.504550000000002</v>
      </c>
      <c r="D61" s="8">
        <v>0.624</v>
      </c>
      <c r="E61" s="8">
        <f t="shared" si="11"/>
        <v>0.37408800000000003</v>
      </c>
      <c r="F61" s="7">
        <v>13.98</v>
      </c>
      <c r="G61" s="7">
        <f t="shared" si="12"/>
        <v>7.4010119999999997</v>
      </c>
      <c r="H61" s="7">
        <v>8.82</v>
      </c>
      <c r="I61" s="7">
        <f t="shared" si="13"/>
        <v>6.1678260000000007</v>
      </c>
      <c r="J61" s="8">
        <v>0.27</v>
      </c>
      <c r="K61" s="8">
        <f t="shared" si="14"/>
        <v>0.20914199999999999</v>
      </c>
      <c r="L61" s="7">
        <v>2.5499999999999998</v>
      </c>
      <c r="M61" s="7">
        <f t="shared" si="15"/>
        <v>1.5379049999999999</v>
      </c>
      <c r="N61" s="9">
        <v>10.210000000000001</v>
      </c>
      <c r="O61" s="7">
        <f t="shared" si="16"/>
        <v>7.2981080000000009</v>
      </c>
      <c r="P61" s="7">
        <v>0.75</v>
      </c>
      <c r="Q61" s="7">
        <f t="shared" si="17"/>
        <v>0.55635000000000001</v>
      </c>
      <c r="R61" s="7">
        <v>2.0699999999999998</v>
      </c>
      <c r="S61" s="7">
        <f t="shared" si="18"/>
        <v>1.7185139999999999</v>
      </c>
      <c r="T61" s="8">
        <v>7.2999999999999995E-2</v>
      </c>
      <c r="U61" s="8">
        <f t="shared" si="19"/>
        <v>3.1857200000000002E-2</v>
      </c>
      <c r="V61" s="9">
        <v>33</v>
      </c>
      <c r="W61" s="9">
        <v>423</v>
      </c>
      <c r="X61" s="9">
        <v>9</v>
      </c>
      <c r="Y61" s="9">
        <v>89</v>
      </c>
      <c r="Z61" s="9">
        <v>53</v>
      </c>
      <c r="AA61" s="9" t="s">
        <v>99</v>
      </c>
      <c r="AB61" s="9">
        <v>39</v>
      </c>
      <c r="AC61" s="9">
        <v>19</v>
      </c>
      <c r="AD61" s="9">
        <v>88</v>
      </c>
      <c r="AE61" s="9">
        <v>167</v>
      </c>
      <c r="AF61" s="9">
        <v>12</v>
      </c>
      <c r="AG61" s="9">
        <v>3</v>
      </c>
      <c r="AH61" s="9">
        <v>122</v>
      </c>
      <c r="AI61" s="9">
        <v>18</v>
      </c>
      <c r="AJ61" s="9">
        <v>63</v>
      </c>
      <c r="AK61" s="9">
        <v>176</v>
      </c>
      <c r="AL61" s="7">
        <v>2.7705062496858543</v>
      </c>
      <c r="AM61" s="7">
        <v>5.0545519991049878E-2</v>
      </c>
      <c r="AN61" s="7">
        <v>0.83337603019695161</v>
      </c>
      <c r="AO61" s="7">
        <v>2.8258567882338253E-2</v>
      </c>
      <c r="AP61" s="7">
        <v>0.20779658241332399</v>
      </c>
      <c r="AQ61" s="7">
        <v>0.98609595552608231</v>
      </c>
      <c r="AR61" s="7">
        <v>7.5172152132708336E-2</v>
      </c>
      <c r="AS61" s="7">
        <v>0.23219986672092952</v>
      </c>
      <c r="AT61" s="7">
        <v>4.3044383659964344E-3</v>
      </c>
      <c r="AU61" s="7">
        <v>4.4588496816381333</v>
      </c>
      <c r="AV61" s="7">
        <v>57.154345919179704</v>
      </c>
      <c r="AW61" s="7">
        <v>1.2160499131740363</v>
      </c>
      <c r="AX61" s="7">
        <v>12.025382474721026</v>
      </c>
      <c r="AY61" s="7">
        <v>7.1611828220248803</v>
      </c>
      <c r="AZ61" s="7"/>
      <c r="BA61" s="7">
        <v>5.2695496237541573</v>
      </c>
      <c r="BB61" s="7">
        <v>2.5672164833674098</v>
      </c>
      <c r="BC61" s="7">
        <v>11.890265817701687</v>
      </c>
      <c r="BD61" s="7">
        <v>22.564481722229338</v>
      </c>
      <c r="BE61" s="7">
        <v>1.6213998842320483</v>
      </c>
      <c r="BF61" s="7">
        <v>0.40534997105801207</v>
      </c>
      <c r="BG61" s="7">
        <v>16.484232156359159</v>
      </c>
      <c r="BH61" s="7">
        <v>2.4320998263480726</v>
      </c>
      <c r="BI61" s="7">
        <v>8.5123493922182529</v>
      </c>
      <c r="BJ61" s="7">
        <v>23.780531635403374</v>
      </c>
      <c r="BK61" s="10"/>
    </row>
    <row r="62" spans="1:63" x14ac:dyDescent="0.2">
      <c r="A62" s="6">
        <v>19</v>
      </c>
      <c r="B62" s="7">
        <v>47.11</v>
      </c>
      <c r="C62" s="7">
        <f t="shared" si="10"/>
        <v>22.023925000000002</v>
      </c>
      <c r="D62" s="8">
        <v>0.69799999999999995</v>
      </c>
      <c r="E62" s="8">
        <f t="shared" si="11"/>
        <v>0.41845100000000002</v>
      </c>
      <c r="F62" s="7">
        <v>15.93</v>
      </c>
      <c r="G62" s="7">
        <f t="shared" si="12"/>
        <v>8.4333419999999997</v>
      </c>
      <c r="H62" s="7">
        <v>7.48</v>
      </c>
      <c r="I62" s="7">
        <f t="shared" si="13"/>
        <v>5.2307640000000006</v>
      </c>
      <c r="J62" s="8">
        <v>0.185</v>
      </c>
      <c r="K62" s="8">
        <f t="shared" si="14"/>
        <v>0.14330099999999998</v>
      </c>
      <c r="L62" s="7">
        <v>2.34</v>
      </c>
      <c r="M62" s="7">
        <f t="shared" si="15"/>
        <v>1.4112539999999998</v>
      </c>
      <c r="N62" s="9">
        <v>8.18</v>
      </c>
      <c r="O62" s="7">
        <f t="shared" si="16"/>
        <v>5.8470639999999996</v>
      </c>
      <c r="P62" s="7">
        <v>0.78</v>
      </c>
      <c r="Q62" s="7">
        <f t="shared" si="17"/>
        <v>0.57860400000000001</v>
      </c>
      <c r="R62" s="7">
        <v>2.33</v>
      </c>
      <c r="S62" s="7">
        <f t="shared" si="18"/>
        <v>1.9343660000000003</v>
      </c>
      <c r="T62" s="8">
        <v>0.14799999999999999</v>
      </c>
      <c r="U62" s="8">
        <f t="shared" si="19"/>
        <v>6.4587199999999997E-2</v>
      </c>
      <c r="V62" s="9">
        <v>21</v>
      </c>
      <c r="W62" s="9">
        <v>519</v>
      </c>
      <c r="X62" s="9">
        <v>10</v>
      </c>
      <c r="Y62" s="9">
        <v>84</v>
      </c>
      <c r="Z62" s="9">
        <v>29</v>
      </c>
      <c r="AA62" s="9" t="s">
        <v>99</v>
      </c>
      <c r="AB62" s="9">
        <v>35</v>
      </c>
      <c r="AC62" s="9">
        <v>24</v>
      </c>
      <c r="AD62" s="9">
        <v>98</v>
      </c>
      <c r="AE62" s="9">
        <v>160</v>
      </c>
      <c r="AF62" s="9">
        <v>19</v>
      </c>
      <c r="AG62" s="9">
        <v>5</v>
      </c>
      <c r="AH62" s="9">
        <v>132</v>
      </c>
      <c r="AI62" s="9">
        <v>23</v>
      </c>
      <c r="AJ62" s="9">
        <v>68</v>
      </c>
      <c r="AK62" s="9">
        <v>174</v>
      </c>
      <c r="AL62" s="7">
        <v>2.6115299249099588</v>
      </c>
      <c r="AM62" s="7">
        <v>4.9618644660681381E-2</v>
      </c>
      <c r="AN62" s="7">
        <v>0.62024805824310225</v>
      </c>
      <c r="AO62" s="7">
        <v>1.699219597639939E-2</v>
      </c>
      <c r="AP62" s="7">
        <v>0.16734219956928106</v>
      </c>
      <c r="AQ62" s="7">
        <v>0.6933270345255772</v>
      </c>
      <c r="AR62" s="7">
        <v>6.8609099453099384E-2</v>
      </c>
      <c r="AS62" s="7">
        <v>0.22937122673312671</v>
      </c>
      <c r="AT62" s="7">
        <v>7.6585533943720058E-3</v>
      </c>
      <c r="AU62" s="7">
        <v>2.4901160180625901</v>
      </c>
      <c r="AV62" s="7">
        <v>61.541438732118301</v>
      </c>
      <c r="AW62" s="7">
        <v>1.1857695324107573</v>
      </c>
      <c r="AX62" s="7">
        <v>9.9604640722503603</v>
      </c>
      <c r="AY62" s="7">
        <v>3.4387316439911961</v>
      </c>
      <c r="AZ62" s="7"/>
      <c r="BA62" s="7">
        <v>4.1501933634376504</v>
      </c>
      <c r="BB62" s="7">
        <v>2.8458468777858172</v>
      </c>
      <c r="BC62" s="7">
        <v>11.620541417625422</v>
      </c>
      <c r="BD62" s="7">
        <v>18.972312518572117</v>
      </c>
      <c r="BE62" s="7">
        <v>2.2529621115804388</v>
      </c>
      <c r="BF62" s="7">
        <v>0.59288476620537867</v>
      </c>
      <c r="BG62" s="7">
        <v>15.652157827821997</v>
      </c>
      <c r="BH62" s="7">
        <v>2.7272699245447418</v>
      </c>
      <c r="BI62" s="7">
        <v>8.06323282039315</v>
      </c>
      <c r="BJ62" s="7">
        <v>20.632389863947175</v>
      </c>
      <c r="BK62" s="10"/>
    </row>
    <row r="63" spans="1:63" x14ac:dyDescent="0.2">
      <c r="A63" s="6" t="s">
        <v>72</v>
      </c>
      <c r="B63" s="7">
        <v>53.79</v>
      </c>
      <c r="C63" s="7">
        <f t="shared" si="10"/>
        <v>25.146825</v>
      </c>
      <c r="D63" s="8">
        <v>0.77</v>
      </c>
      <c r="E63" s="8">
        <f t="shared" si="11"/>
        <v>0.46161500000000005</v>
      </c>
      <c r="F63" s="7">
        <v>18.04</v>
      </c>
      <c r="G63" s="7">
        <f t="shared" si="12"/>
        <v>9.550376</v>
      </c>
      <c r="H63" s="7">
        <v>4.87</v>
      </c>
      <c r="I63" s="7">
        <f t="shared" si="13"/>
        <v>3.4055910000000003</v>
      </c>
      <c r="J63" s="8">
        <v>5.0000000000000001E-3</v>
      </c>
      <c r="K63" s="8">
        <f t="shared" si="14"/>
        <v>3.8729999999999997E-3</v>
      </c>
      <c r="L63" s="7">
        <v>0.89</v>
      </c>
      <c r="M63" s="7">
        <f t="shared" si="15"/>
        <v>0.53675899999999999</v>
      </c>
      <c r="N63" s="9">
        <v>1.1399999999999999</v>
      </c>
      <c r="O63" s="7">
        <f t="shared" si="16"/>
        <v>0.81487199999999993</v>
      </c>
      <c r="P63" s="7">
        <v>1.17</v>
      </c>
      <c r="Q63" s="7">
        <f t="shared" si="17"/>
        <v>0.86790599999999996</v>
      </c>
      <c r="R63" s="7">
        <v>2.68</v>
      </c>
      <c r="S63" s="7">
        <f t="shared" si="18"/>
        <v>2.2249360000000005</v>
      </c>
      <c r="T63" s="8">
        <v>8.3000000000000004E-2</v>
      </c>
      <c r="U63" s="8">
        <f t="shared" si="19"/>
        <v>3.6221200000000002E-2</v>
      </c>
      <c r="V63" s="9">
        <v>46</v>
      </c>
      <c r="W63" s="9">
        <v>501</v>
      </c>
      <c r="X63" s="9">
        <v>1</v>
      </c>
      <c r="Y63" s="9">
        <v>103</v>
      </c>
      <c r="Z63" s="9">
        <v>11</v>
      </c>
      <c r="AA63" s="9">
        <v>73</v>
      </c>
      <c r="AB63" s="9">
        <v>16</v>
      </c>
      <c r="AC63" s="9">
        <v>29</v>
      </c>
      <c r="AD63" s="9">
        <v>114</v>
      </c>
      <c r="AE63" s="9">
        <v>147</v>
      </c>
      <c r="AF63" s="9">
        <v>19</v>
      </c>
      <c r="AG63" s="9">
        <v>8</v>
      </c>
      <c r="AH63" s="9">
        <v>408</v>
      </c>
      <c r="AI63" s="9">
        <v>24</v>
      </c>
      <c r="AJ63" s="9">
        <v>78</v>
      </c>
      <c r="AK63" s="9">
        <v>195</v>
      </c>
      <c r="AL63" s="7">
        <v>2.6330717240870936</v>
      </c>
      <c r="AM63" s="7">
        <v>4.8334746192191809E-2</v>
      </c>
      <c r="AN63" s="7">
        <v>0.35659234777772103</v>
      </c>
      <c r="AO63" s="7">
        <v>4.0553377165464477E-4</v>
      </c>
      <c r="AP63" s="7">
        <v>5.6202918084062865E-2</v>
      </c>
      <c r="AQ63" s="7">
        <v>8.5323551659117911E-2</v>
      </c>
      <c r="AR63" s="7">
        <v>9.0876631454091431E-2</v>
      </c>
      <c r="AS63" s="7">
        <v>0.2329684192538598</v>
      </c>
      <c r="AT63" s="7">
        <v>3.7926464884733336E-3</v>
      </c>
      <c r="AU63" s="7">
        <v>4.816564290243651</v>
      </c>
      <c r="AV63" s="7">
        <v>52.458667595914548</v>
      </c>
      <c r="AW63" s="7">
        <v>0.10470791935312285</v>
      </c>
      <c r="AX63" s="7">
        <v>10.784915693371653</v>
      </c>
      <c r="AY63" s="7">
        <v>1.1517871128843513</v>
      </c>
      <c r="AZ63" s="7">
        <v>7.6436781127779678</v>
      </c>
      <c r="BA63" s="7">
        <v>1.6753267096499656</v>
      </c>
      <c r="BB63" s="7">
        <v>3.0365296612405626</v>
      </c>
      <c r="BC63" s="7">
        <v>11.936702806256005</v>
      </c>
      <c r="BD63" s="7">
        <v>15.392064144909058</v>
      </c>
      <c r="BE63" s="7">
        <v>1.9894504677093341</v>
      </c>
      <c r="BF63" s="7">
        <v>0.83766335482498278</v>
      </c>
      <c r="BG63" s="7">
        <v>42.720831096074122</v>
      </c>
      <c r="BH63" s="7">
        <v>2.5129900644749483</v>
      </c>
      <c r="BI63" s="7">
        <v>8.1672177095435821</v>
      </c>
      <c r="BJ63" s="7">
        <v>20.418044273858957</v>
      </c>
      <c r="BK63" s="10"/>
    </row>
    <row r="64" spans="1:63" x14ac:dyDescent="0.2">
      <c r="A64" s="6">
        <v>18</v>
      </c>
      <c r="B64" s="7">
        <v>55.45</v>
      </c>
      <c r="C64" s="7">
        <f t="shared" si="10"/>
        <v>25.922875000000001</v>
      </c>
      <c r="D64" s="8">
        <v>0.78500000000000003</v>
      </c>
      <c r="E64" s="8">
        <f t="shared" si="11"/>
        <v>0.47060750000000007</v>
      </c>
      <c r="F64" s="7">
        <v>18.54</v>
      </c>
      <c r="G64" s="7">
        <f t="shared" si="12"/>
        <v>9.8150759999999995</v>
      </c>
      <c r="H64" s="7">
        <v>3.34</v>
      </c>
      <c r="I64" s="7">
        <f t="shared" si="13"/>
        <v>2.3356620000000001</v>
      </c>
      <c r="J64" s="8">
        <v>3.0000000000000001E-3</v>
      </c>
      <c r="K64" s="8">
        <f t="shared" si="14"/>
        <v>2.3238E-3</v>
      </c>
      <c r="L64" s="7">
        <v>0.69</v>
      </c>
      <c r="M64" s="7">
        <f t="shared" si="15"/>
        <v>0.41613899999999993</v>
      </c>
      <c r="N64" s="9">
        <v>1.08</v>
      </c>
      <c r="O64" s="7">
        <f t="shared" si="16"/>
        <v>0.771984</v>
      </c>
      <c r="P64" s="7">
        <v>1.1100000000000001</v>
      </c>
      <c r="Q64" s="7">
        <f t="shared" si="17"/>
        <v>0.82339800000000007</v>
      </c>
      <c r="R64" s="7">
        <v>2.74</v>
      </c>
      <c r="S64" s="7">
        <f t="shared" si="18"/>
        <v>2.2747480000000002</v>
      </c>
      <c r="T64" s="8">
        <v>5.2999999999999999E-2</v>
      </c>
      <c r="U64" s="8">
        <f t="shared" si="19"/>
        <v>2.3129199999999999E-2</v>
      </c>
      <c r="V64" s="9">
        <v>78</v>
      </c>
      <c r="W64" s="9">
        <v>573</v>
      </c>
      <c r="X64" s="9">
        <v>2</v>
      </c>
      <c r="Y64" s="9">
        <v>119</v>
      </c>
      <c r="Z64" s="9">
        <v>3</v>
      </c>
      <c r="AA64" s="9">
        <v>101</v>
      </c>
      <c r="AB64" s="9">
        <v>15</v>
      </c>
      <c r="AC64" s="9">
        <v>29</v>
      </c>
      <c r="AD64" s="9">
        <v>111</v>
      </c>
      <c r="AE64" s="9">
        <v>138</v>
      </c>
      <c r="AF64" s="9">
        <v>14</v>
      </c>
      <c r="AG64" s="9">
        <v>7</v>
      </c>
      <c r="AH64" s="9">
        <v>419</v>
      </c>
      <c r="AI64" s="9">
        <v>23</v>
      </c>
      <c r="AJ64" s="9">
        <v>32</v>
      </c>
      <c r="AK64" s="9">
        <v>177</v>
      </c>
      <c r="AL64" s="7">
        <v>2.6411283009932887</v>
      </c>
      <c r="AM64" s="7">
        <v>4.7947412735265635E-2</v>
      </c>
      <c r="AN64" s="7">
        <v>0.23796677682373527</v>
      </c>
      <c r="AO64" s="7">
        <v>2.367582278527441E-4</v>
      </c>
      <c r="AP64" s="7">
        <v>4.2397939659356683E-2</v>
      </c>
      <c r="AQ64" s="7">
        <v>7.8652880527873656E-2</v>
      </c>
      <c r="AR64" s="7">
        <v>8.3891148677809543E-2</v>
      </c>
      <c r="AS64" s="7">
        <v>0.23176060990256217</v>
      </c>
      <c r="AT64" s="7">
        <v>2.3564972904947449E-3</v>
      </c>
      <c r="AU64" s="7">
        <v>7.9469583322635513</v>
      </c>
      <c r="AV64" s="7">
        <v>58.379578517782242</v>
      </c>
      <c r="AW64" s="7">
        <v>0.20376816236573209</v>
      </c>
      <c r="AX64" s="7">
        <v>12.124205660761058</v>
      </c>
      <c r="AY64" s="7">
        <v>0.3056522435485981</v>
      </c>
      <c r="AZ64" s="7">
        <v>10.290292199469469</v>
      </c>
      <c r="BA64" s="7">
        <v>1.5282612177429906</v>
      </c>
      <c r="BB64" s="7">
        <v>2.9546383543031149</v>
      </c>
      <c r="BC64" s="7">
        <v>11.30913301129813</v>
      </c>
      <c r="BD64" s="7">
        <v>14.060003203235514</v>
      </c>
      <c r="BE64" s="7">
        <v>1.4263771365601245</v>
      </c>
      <c r="BF64" s="7">
        <v>0.71318856828006227</v>
      </c>
      <c r="BG64" s="7">
        <v>42.689430015620871</v>
      </c>
      <c r="BH64" s="7">
        <v>2.343333867205919</v>
      </c>
      <c r="BI64" s="7">
        <v>3.2602905978517134</v>
      </c>
      <c r="BJ64" s="7">
        <v>18.033482369367288</v>
      </c>
      <c r="BK64" s="10"/>
    </row>
    <row r="65" spans="1:63" x14ac:dyDescent="0.2">
      <c r="A65" s="6">
        <v>15</v>
      </c>
      <c r="B65" s="7">
        <v>57.87</v>
      </c>
      <c r="C65" s="7">
        <f t="shared" si="10"/>
        <v>27.054224999999999</v>
      </c>
      <c r="D65" s="8">
        <v>0.71799999999999997</v>
      </c>
      <c r="E65" s="8">
        <f t="shared" si="11"/>
        <v>0.43044100000000002</v>
      </c>
      <c r="F65" s="7">
        <v>15.65</v>
      </c>
      <c r="G65" s="7">
        <f t="shared" si="12"/>
        <v>8.2851099999999995</v>
      </c>
      <c r="H65" s="7">
        <v>5.66</v>
      </c>
      <c r="I65" s="7">
        <f t="shared" si="13"/>
        <v>3.9580380000000002</v>
      </c>
      <c r="J65" s="8">
        <v>3.0000000000000001E-3</v>
      </c>
      <c r="K65" s="8">
        <f t="shared" si="14"/>
        <v>2.3238E-3</v>
      </c>
      <c r="L65" s="7">
        <v>0.57999999999999996</v>
      </c>
      <c r="M65" s="7">
        <f t="shared" si="15"/>
        <v>0.34979799999999994</v>
      </c>
      <c r="N65" s="9">
        <v>0.93</v>
      </c>
      <c r="O65" s="7">
        <f t="shared" si="16"/>
        <v>0.66476400000000002</v>
      </c>
      <c r="P65" s="7">
        <v>1.35</v>
      </c>
      <c r="Q65" s="7">
        <f t="shared" si="17"/>
        <v>1.00143</v>
      </c>
      <c r="R65" s="7">
        <v>2.81</v>
      </c>
      <c r="S65" s="7">
        <f t="shared" si="18"/>
        <v>2.332862</v>
      </c>
      <c r="T65" s="8">
        <v>8.1000000000000003E-2</v>
      </c>
      <c r="U65" s="8">
        <f t="shared" si="19"/>
        <v>3.5348400000000002E-2</v>
      </c>
      <c r="V65" s="9">
        <v>54</v>
      </c>
      <c r="W65" s="9">
        <v>664</v>
      </c>
      <c r="X65" s="9" t="s">
        <v>99</v>
      </c>
      <c r="Y65" s="9">
        <v>95</v>
      </c>
      <c r="Z65" s="9">
        <v>6</v>
      </c>
      <c r="AA65" s="9">
        <v>34</v>
      </c>
      <c r="AB65" s="9">
        <v>9</v>
      </c>
      <c r="AC65" s="9">
        <v>27</v>
      </c>
      <c r="AD65" s="9">
        <v>119</v>
      </c>
      <c r="AE65" s="9">
        <v>163</v>
      </c>
      <c r="AF65" s="9">
        <v>17</v>
      </c>
      <c r="AG65" s="9">
        <v>8</v>
      </c>
      <c r="AH65" s="9">
        <v>275</v>
      </c>
      <c r="AI65" s="9">
        <v>26</v>
      </c>
      <c r="AJ65" s="9">
        <v>35</v>
      </c>
      <c r="AK65" s="9">
        <v>229</v>
      </c>
      <c r="AL65" s="7">
        <v>3.2654032354428608</v>
      </c>
      <c r="AM65" s="7">
        <v>5.1953564889301418E-2</v>
      </c>
      <c r="AN65" s="7">
        <v>0.47772908265551095</v>
      </c>
      <c r="AO65" s="7">
        <v>2.8047907631884191E-4</v>
      </c>
      <c r="AP65" s="7">
        <v>4.2220079154048643E-2</v>
      </c>
      <c r="AQ65" s="7">
        <v>8.023598962476057E-2</v>
      </c>
      <c r="AR65" s="7">
        <v>0.12087105663050944</v>
      </c>
      <c r="AS65" s="7">
        <v>0.28157284574374997</v>
      </c>
      <c r="AT65" s="7">
        <v>4.2664973669631432E-3</v>
      </c>
      <c r="AU65" s="7">
        <v>6.5177167231334288</v>
      </c>
      <c r="AV65" s="7">
        <v>80.143776002974008</v>
      </c>
      <c r="AW65" s="7">
        <v>0</v>
      </c>
      <c r="AX65" s="7">
        <v>11.466353494401403</v>
      </c>
      <c r="AY65" s="7">
        <v>0.72419074701482544</v>
      </c>
      <c r="AZ65" s="7">
        <v>4.1037475664173444</v>
      </c>
      <c r="BA65" s="7">
        <v>1.0862861205222381</v>
      </c>
      <c r="BB65" s="7">
        <v>3.2588583615667144</v>
      </c>
      <c r="BC65" s="7">
        <v>14.363116482460704</v>
      </c>
      <c r="BD65" s="7">
        <v>19.67384862723609</v>
      </c>
      <c r="BE65" s="7">
        <v>2.0518737832086722</v>
      </c>
      <c r="BF65" s="7">
        <v>0.96558766268643392</v>
      </c>
      <c r="BG65" s="7">
        <v>33.192075904846163</v>
      </c>
      <c r="BH65" s="7">
        <v>3.13815990373091</v>
      </c>
      <c r="BI65" s="7">
        <v>4.2244460242531483</v>
      </c>
      <c r="BJ65" s="7">
        <v>27.639946844399169</v>
      </c>
      <c r="BK65" s="10"/>
    </row>
    <row r="66" spans="1:63" x14ac:dyDescent="0.2">
      <c r="A66" s="6">
        <v>10</v>
      </c>
      <c r="B66" s="7">
        <v>50.35</v>
      </c>
      <c r="C66" s="7">
        <f t="shared" si="10"/>
        <v>23.538625000000003</v>
      </c>
      <c r="D66" s="8">
        <v>0.68899999999999995</v>
      </c>
      <c r="E66" s="8">
        <f t="shared" si="11"/>
        <v>0.41305549999999996</v>
      </c>
      <c r="F66" s="7">
        <v>16.38</v>
      </c>
      <c r="G66" s="7">
        <f t="shared" si="12"/>
        <v>8.6715719999999994</v>
      </c>
      <c r="H66" s="7">
        <v>6.72</v>
      </c>
      <c r="I66" s="7">
        <f t="shared" si="13"/>
        <v>4.6992960000000004</v>
      </c>
      <c r="J66" s="8">
        <v>7.0000000000000001E-3</v>
      </c>
      <c r="K66" s="8">
        <f t="shared" si="14"/>
        <v>5.4221999999999994E-3</v>
      </c>
      <c r="L66" s="7">
        <v>0.84</v>
      </c>
      <c r="M66" s="7">
        <f t="shared" si="15"/>
        <v>0.50660399999999994</v>
      </c>
      <c r="N66" s="9">
        <v>1.74</v>
      </c>
      <c r="O66" s="7">
        <f t="shared" si="16"/>
        <v>1.243752</v>
      </c>
      <c r="P66" s="7">
        <v>1.19</v>
      </c>
      <c r="Q66" s="7">
        <f t="shared" si="17"/>
        <v>0.88274200000000003</v>
      </c>
      <c r="R66" s="7">
        <v>2.4300000000000002</v>
      </c>
      <c r="S66" s="7">
        <f t="shared" si="18"/>
        <v>2.0173860000000001</v>
      </c>
      <c r="T66" s="8">
        <v>0.111</v>
      </c>
      <c r="U66" s="8">
        <f t="shared" si="19"/>
        <v>4.8440400000000002E-2</v>
      </c>
      <c r="V66" s="9">
        <v>72</v>
      </c>
      <c r="W66" s="9">
        <v>580</v>
      </c>
      <c r="X66" s="9">
        <v>1</v>
      </c>
      <c r="Y66" s="9">
        <v>126</v>
      </c>
      <c r="Z66" s="9">
        <v>46</v>
      </c>
      <c r="AA66" s="9">
        <v>58</v>
      </c>
      <c r="AB66" s="9">
        <v>18</v>
      </c>
      <c r="AC66" s="9">
        <v>26</v>
      </c>
      <c r="AD66" s="9">
        <v>106</v>
      </c>
      <c r="AE66" s="9">
        <v>143</v>
      </c>
      <c r="AF66" s="9">
        <v>15</v>
      </c>
      <c r="AG66" s="9">
        <v>8</v>
      </c>
      <c r="AH66" s="9">
        <v>639</v>
      </c>
      <c r="AI66" s="9">
        <v>25</v>
      </c>
      <c r="AJ66" s="9">
        <v>206</v>
      </c>
      <c r="AK66" s="9">
        <v>157</v>
      </c>
      <c r="AL66" s="7">
        <v>2.7144588086220129</v>
      </c>
      <c r="AM66" s="7">
        <v>4.7633289558110109E-2</v>
      </c>
      <c r="AN66" s="7">
        <v>0.54191973496846946</v>
      </c>
      <c r="AO66" s="7">
        <v>6.2528455048288815E-4</v>
      </c>
      <c r="AP66" s="7">
        <v>5.8421241269749014E-2</v>
      </c>
      <c r="AQ66" s="7">
        <v>0.14342866552915665</v>
      </c>
      <c r="AR66" s="7">
        <v>0.10179722892227616</v>
      </c>
      <c r="AS66" s="7">
        <v>0.23264363139693706</v>
      </c>
      <c r="AT66" s="7">
        <v>5.5861151818839775E-3</v>
      </c>
      <c r="AU66" s="7">
        <v>8.3029928137597206</v>
      </c>
      <c r="AV66" s="7">
        <v>66.885219888619972</v>
      </c>
      <c r="AW66" s="7">
        <v>0.11531934463555167</v>
      </c>
      <c r="AX66" s="7">
        <v>14.530237424079511</v>
      </c>
      <c r="AY66" s="7">
        <v>5.3046898532353772</v>
      </c>
      <c r="AZ66" s="7">
        <v>6.6885219888619964</v>
      </c>
      <c r="BA66" s="7">
        <v>2.0757482034399302</v>
      </c>
      <c r="BB66" s="7">
        <v>2.9983029605243434</v>
      </c>
      <c r="BC66" s="7">
        <v>12.223850531368477</v>
      </c>
      <c r="BD66" s="7">
        <v>16.49066628288389</v>
      </c>
      <c r="BE66" s="7">
        <v>1.7297901695332751</v>
      </c>
      <c r="BF66" s="7">
        <v>0.92255475708441337</v>
      </c>
      <c r="BG66" s="7">
        <v>73.689061222117516</v>
      </c>
      <c r="BH66" s="7">
        <v>2.8829836158887918</v>
      </c>
      <c r="BI66" s="7">
        <v>23.755784994923644</v>
      </c>
      <c r="BJ66" s="7">
        <v>18.105137107781612</v>
      </c>
      <c r="BK66" s="10"/>
    </row>
    <row r="67" spans="1:63" x14ac:dyDescent="0.2">
      <c r="A67" s="6">
        <v>5</v>
      </c>
      <c r="B67" s="7">
        <v>54.47</v>
      </c>
      <c r="C67" s="7">
        <f t="shared" si="10"/>
        <v>25.464725000000001</v>
      </c>
      <c r="D67" s="8">
        <v>0.65100000000000002</v>
      </c>
      <c r="E67" s="8">
        <f t="shared" si="11"/>
        <v>0.39027450000000002</v>
      </c>
      <c r="F67" s="7">
        <v>15.7</v>
      </c>
      <c r="G67" s="7">
        <f t="shared" si="12"/>
        <v>8.3115799999999993</v>
      </c>
      <c r="H67" s="7">
        <v>6.43</v>
      </c>
      <c r="I67" s="7">
        <f t="shared" si="13"/>
        <v>4.496499</v>
      </c>
      <c r="J67" s="8">
        <v>5.0000000000000001E-3</v>
      </c>
      <c r="K67" s="8">
        <f t="shared" si="14"/>
        <v>3.8729999999999997E-3</v>
      </c>
      <c r="L67" s="7">
        <v>0.89</v>
      </c>
      <c r="M67" s="7">
        <f t="shared" si="15"/>
        <v>0.53675899999999999</v>
      </c>
      <c r="N67" s="9">
        <v>0.53</v>
      </c>
      <c r="O67" s="7">
        <f t="shared" si="16"/>
        <v>0.37884400000000001</v>
      </c>
      <c r="P67" s="7">
        <v>0.97</v>
      </c>
      <c r="Q67" s="7">
        <f t="shared" si="17"/>
        <v>0.71954600000000002</v>
      </c>
      <c r="R67" s="7">
        <v>2.33</v>
      </c>
      <c r="S67" s="7">
        <f t="shared" si="18"/>
        <v>1.9343660000000003</v>
      </c>
      <c r="T67" s="8">
        <v>9.4E-2</v>
      </c>
      <c r="U67" s="8">
        <f t="shared" si="19"/>
        <v>4.1021599999999998E-2</v>
      </c>
      <c r="V67" s="9">
        <v>54</v>
      </c>
      <c r="W67" s="9">
        <v>506</v>
      </c>
      <c r="X67" s="9">
        <v>1</v>
      </c>
      <c r="Y67" s="9">
        <v>144</v>
      </c>
      <c r="Z67" s="9">
        <v>77</v>
      </c>
      <c r="AA67" s="9">
        <v>46</v>
      </c>
      <c r="AB67" s="9">
        <v>12</v>
      </c>
      <c r="AC67" s="9">
        <v>25</v>
      </c>
      <c r="AD67" s="9">
        <v>102</v>
      </c>
      <c r="AE67" s="9">
        <v>154</v>
      </c>
      <c r="AF67" s="9">
        <v>19</v>
      </c>
      <c r="AG67" s="9">
        <v>9</v>
      </c>
      <c r="AH67" s="9">
        <v>753</v>
      </c>
      <c r="AI67" s="9">
        <v>28</v>
      </c>
      <c r="AJ67" s="9">
        <v>118</v>
      </c>
      <c r="AK67" s="9">
        <v>150</v>
      </c>
      <c r="AL67" s="7">
        <v>3.063764651245612</v>
      </c>
      <c r="AM67" s="7">
        <v>4.6955512670274493E-2</v>
      </c>
      <c r="AN67" s="7">
        <v>0.5409920857406173</v>
      </c>
      <c r="AO67" s="7">
        <v>4.6597638475476386E-4</v>
      </c>
      <c r="AP67" s="7">
        <v>6.4579658741177978E-2</v>
      </c>
      <c r="AQ67" s="7">
        <v>4.5580262717798546E-2</v>
      </c>
      <c r="AR67" s="7">
        <v>8.6571506259940964E-2</v>
      </c>
      <c r="AS67" s="7">
        <v>0.23273144215660566</v>
      </c>
      <c r="AT67" s="7">
        <v>4.9354755654159622E-3</v>
      </c>
      <c r="AU67" s="7">
        <v>6.4969596635056153</v>
      </c>
      <c r="AV67" s="7">
        <v>60.878918328404474</v>
      </c>
      <c r="AW67" s="7">
        <v>0.12031406784269659</v>
      </c>
      <c r="AX67" s="7">
        <v>17.325225769348307</v>
      </c>
      <c r="AY67" s="7">
        <v>9.2641832238876365</v>
      </c>
      <c r="AZ67" s="7">
        <v>5.5344471207640433</v>
      </c>
      <c r="BA67" s="7">
        <v>1.443768814112359</v>
      </c>
      <c r="BB67" s="7">
        <v>3.0078516960674144</v>
      </c>
      <c r="BC67" s="7">
        <v>12.272034919955052</v>
      </c>
      <c r="BD67" s="7">
        <v>18.528366447775273</v>
      </c>
      <c r="BE67" s="7">
        <v>2.2859672890112352</v>
      </c>
      <c r="BF67" s="7">
        <v>1.0828266105842692</v>
      </c>
      <c r="BG67" s="7">
        <v>90.596493085550534</v>
      </c>
      <c r="BH67" s="7">
        <v>3.3687938995955045</v>
      </c>
      <c r="BI67" s="7">
        <v>14.197060005438198</v>
      </c>
      <c r="BJ67" s="7">
        <v>18.047110176404487</v>
      </c>
      <c r="BK67" s="10"/>
    </row>
    <row r="68" spans="1:63" x14ac:dyDescent="0.2">
      <c r="A68" s="6">
        <v>0</v>
      </c>
      <c r="B68" s="7">
        <v>56.81</v>
      </c>
      <c r="C68" s="7">
        <f t="shared" si="10"/>
        <v>26.558675000000001</v>
      </c>
      <c r="D68" s="8">
        <v>0.7</v>
      </c>
      <c r="E68" s="8">
        <f t="shared" si="11"/>
        <v>0.41965000000000002</v>
      </c>
      <c r="F68" s="7">
        <v>15.77</v>
      </c>
      <c r="G68" s="7">
        <f t="shared" si="12"/>
        <v>8.3486379999999993</v>
      </c>
      <c r="H68" s="7">
        <v>5.16</v>
      </c>
      <c r="I68" s="7">
        <f t="shared" si="13"/>
        <v>3.6083880000000002</v>
      </c>
      <c r="J68" s="8">
        <v>4.0000000000000001E-3</v>
      </c>
      <c r="K68" s="8">
        <f t="shared" si="14"/>
        <v>3.0983999999999999E-3</v>
      </c>
      <c r="L68" s="7">
        <v>0.8</v>
      </c>
      <c r="M68" s="7">
        <f t="shared" si="15"/>
        <v>0.48248000000000002</v>
      </c>
      <c r="N68" s="9">
        <v>0.84</v>
      </c>
      <c r="O68" s="7">
        <f t="shared" si="16"/>
        <v>0.60043199999999997</v>
      </c>
      <c r="P68" s="7">
        <v>0.97</v>
      </c>
      <c r="Q68" s="7">
        <f t="shared" si="17"/>
        <v>0.71954600000000002</v>
      </c>
      <c r="R68" s="7">
        <v>2.54</v>
      </c>
      <c r="S68" s="7">
        <f t="shared" si="18"/>
        <v>2.108708</v>
      </c>
      <c r="T68" s="8">
        <v>8.5999999999999993E-2</v>
      </c>
      <c r="U68" s="8">
        <f t="shared" si="19"/>
        <v>3.7530399999999998E-2</v>
      </c>
      <c r="V68" s="9">
        <v>36</v>
      </c>
      <c r="W68" s="9">
        <v>784</v>
      </c>
      <c r="X68" s="9" t="s">
        <v>99</v>
      </c>
      <c r="Y68" s="9">
        <v>137</v>
      </c>
      <c r="Z68" s="9">
        <v>39</v>
      </c>
      <c r="AA68" s="9">
        <v>24</v>
      </c>
      <c r="AB68" s="9">
        <v>13</v>
      </c>
      <c r="AC68" s="9">
        <v>29</v>
      </c>
      <c r="AD68" s="9">
        <v>111</v>
      </c>
      <c r="AE68" s="9">
        <v>144</v>
      </c>
      <c r="AF68" s="9">
        <v>17</v>
      </c>
      <c r="AG68" s="9">
        <v>7</v>
      </c>
      <c r="AH68" s="9">
        <v>541</v>
      </c>
      <c r="AI68" s="9">
        <v>21</v>
      </c>
      <c r="AJ68" s="9">
        <v>124</v>
      </c>
      <c r="AK68" s="9">
        <v>163</v>
      </c>
      <c r="AL68" s="7">
        <v>3.1811985380130272</v>
      </c>
      <c r="AM68" s="7">
        <v>5.0265684055291422E-2</v>
      </c>
      <c r="AN68" s="7">
        <v>0.43221277530538521</v>
      </c>
      <c r="AO68" s="7">
        <v>3.7112640409130208E-4</v>
      </c>
      <c r="AP68" s="7">
        <v>5.7791462511609687E-2</v>
      </c>
      <c r="AQ68" s="7">
        <v>7.1919755054656823E-2</v>
      </c>
      <c r="AR68" s="7">
        <v>8.6187231977239889E-2</v>
      </c>
      <c r="AS68" s="7">
        <v>0.25258107969228039</v>
      </c>
      <c r="AT68" s="7">
        <v>4.495391942973213E-3</v>
      </c>
      <c r="AU68" s="7">
        <v>4.3120806052436338</v>
      </c>
      <c r="AV68" s="7">
        <v>93.907533180861364</v>
      </c>
      <c r="AW68" s="7">
        <v>0</v>
      </c>
      <c r="AX68" s="7">
        <v>16.409862303288275</v>
      </c>
      <c r="AY68" s="7">
        <v>4.6714206556806035</v>
      </c>
      <c r="AZ68" s="7">
        <v>2.8747204034957559</v>
      </c>
      <c r="BA68" s="7">
        <v>1.5571402185602012</v>
      </c>
      <c r="BB68" s="7">
        <v>3.4736204875573717</v>
      </c>
      <c r="BC68" s="7">
        <v>13.295581866167872</v>
      </c>
      <c r="BD68" s="7">
        <v>17.248322420974535</v>
      </c>
      <c r="BE68" s="7">
        <v>2.0362602858094938</v>
      </c>
      <c r="BF68" s="7">
        <v>0.83846011768626216</v>
      </c>
      <c r="BG68" s="7">
        <v>64.800989095466832</v>
      </c>
      <c r="BH68" s="7">
        <v>2.5153803530587866</v>
      </c>
      <c r="BI68" s="7">
        <v>14.852722084728073</v>
      </c>
      <c r="BJ68" s="7">
        <v>19.524142740408678</v>
      </c>
      <c r="BK68" s="10"/>
    </row>
    <row r="69" spans="1:63" x14ac:dyDescent="0.2">
      <c r="A69" s="22" t="s">
        <v>111</v>
      </c>
    </row>
    <row r="70" spans="1:63" x14ac:dyDescent="0.2">
      <c r="A70" s="4" t="s">
        <v>98</v>
      </c>
    </row>
    <row r="71" spans="1:63" ht="15.75" x14ac:dyDescent="0.25">
      <c r="A71" s="16" t="s">
        <v>110</v>
      </c>
      <c r="C71" s="19"/>
      <c r="D71" s="19"/>
      <c r="E71" s="19"/>
    </row>
    <row r="72" spans="1:63" ht="15" x14ac:dyDescent="0.25">
      <c r="A72" s="18"/>
      <c r="B72" s="20"/>
      <c r="C72" s="21"/>
      <c r="D72" s="20"/>
      <c r="E72" s="19"/>
    </row>
    <row r="73" spans="1:63" ht="15" x14ac:dyDescent="0.25">
      <c r="A73" s="18"/>
      <c r="C73" s="21"/>
      <c r="D73" s="20"/>
      <c r="E73" s="19"/>
    </row>
    <row r="74" spans="1:63" x14ac:dyDescent="0.2">
      <c r="B74" s="16"/>
      <c r="C74" s="17"/>
      <c r="D74" s="16"/>
    </row>
    <row r="75" spans="1:63" x14ac:dyDescent="0.2">
      <c r="B75" s="16"/>
      <c r="C75" s="17"/>
      <c r="D75" s="16"/>
    </row>
    <row r="76" spans="1:63" x14ac:dyDescent="0.2">
      <c r="B76" s="16"/>
      <c r="C76" s="17"/>
      <c r="D76" s="16"/>
    </row>
  </sheetData>
  <phoneticPr fontId="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Pauly</dc:creator>
  <cp:lastModifiedBy>Martin Sønderholm</cp:lastModifiedBy>
  <cp:lastPrinted>2013-07-30T12:57:05Z</cp:lastPrinted>
  <dcterms:created xsi:type="dcterms:W3CDTF">2012-02-07T15:05:59Z</dcterms:created>
  <dcterms:modified xsi:type="dcterms:W3CDTF">2013-08-21T14:56:41Z</dcterms:modified>
</cp:coreProperties>
</file>