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35" windowWidth="18165" windowHeight="11370" activeTab="0"/>
  </bookViews>
  <sheets>
    <sheet name="Alle_data" sheetId="1" r:id="rId1"/>
  </sheets>
  <definedNames/>
  <calcPr fullCalcOnLoad="1"/>
</workbook>
</file>

<file path=xl/sharedStrings.xml><?xml version="1.0" encoding="utf-8"?>
<sst xmlns="http://schemas.openxmlformats.org/spreadsheetml/2006/main" count="210" uniqueCount="118">
  <si>
    <t>GGU-nr</t>
  </si>
  <si>
    <t>SiO2</t>
  </si>
  <si>
    <t>Al2O3</t>
  </si>
  <si>
    <t>Fe2O3</t>
  </si>
  <si>
    <t>MgO</t>
  </si>
  <si>
    <t>CaO</t>
  </si>
  <si>
    <t>K2O</t>
  </si>
  <si>
    <t>TiO2</t>
  </si>
  <si>
    <t>MnO</t>
  </si>
  <si>
    <t>P2O5</t>
  </si>
  <si>
    <t>Sum</t>
  </si>
  <si>
    <t>FeO</t>
  </si>
  <si>
    <t>Sc</t>
  </si>
  <si>
    <t>V</t>
  </si>
  <si>
    <t>Cr</t>
  </si>
  <si>
    <t>Co</t>
  </si>
  <si>
    <t>Ni</t>
  </si>
  <si>
    <t>Cu</t>
  </si>
  <si>
    <t>Zn</t>
  </si>
  <si>
    <t>Ga</t>
  </si>
  <si>
    <t>Rb</t>
  </si>
  <si>
    <t>Sr</t>
  </si>
  <si>
    <t>Y</t>
  </si>
  <si>
    <t>Zr</t>
  </si>
  <si>
    <t>Nb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</si>
  <si>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</si>
  <si>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</si>
  <si>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</si>
  <si>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</si>
  <si>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</si>
  <si>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</si>
  <si>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</si>
  <si>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</si>
  <si>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</si>
  <si>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</si>
  <si>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</si>
  <si>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</si>
  <si>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</si>
  <si>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</si>
  <si>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</si>
  <si>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</si>
  <si>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</si>
  <si>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</si>
  <si>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Pb</t>
  </si>
  <si>
    <t>Th</t>
  </si>
  <si>
    <t>U</t>
  </si>
  <si>
    <t>Tholeiitic basalt</t>
  </si>
  <si>
    <t>Hawaiite</t>
  </si>
  <si>
    <t>Notes:</t>
  </si>
  <si>
    <t>TAS name</t>
  </si>
  <si>
    <t>Na2O</t>
  </si>
  <si>
    <t>LOI</t>
  </si>
  <si>
    <t>Prof89_north_1</t>
  </si>
  <si>
    <t>Prof89_north_2</t>
  </si>
  <si>
    <t>Prof89_north_3</t>
  </si>
  <si>
    <t>Prof89_north_4</t>
  </si>
  <si>
    <t>Profile91_01</t>
  </si>
  <si>
    <t>Profile91_02</t>
  </si>
  <si>
    <t>Profile91_03</t>
  </si>
  <si>
    <t>Profile91_04</t>
  </si>
  <si>
    <t>Profile91_05</t>
  </si>
  <si>
    <t>Profile91_06</t>
  </si>
  <si>
    <t>Profile91_07</t>
  </si>
  <si>
    <t>Prof_2008_03</t>
  </si>
  <si>
    <t>Prof_2008_06</t>
  </si>
  <si>
    <t>Prof_2008_07</t>
  </si>
  <si>
    <t>Prof_2008_08</t>
  </si>
  <si>
    <t>Prof_2008_09</t>
  </si>
  <si>
    <t>Prof_2008_10</t>
  </si>
  <si>
    <t>Prof_2008_11</t>
  </si>
  <si>
    <t>Prof_2008_12</t>
  </si>
  <si>
    <t>Prof_2008_13</t>
  </si>
  <si>
    <t>Prof_2008_14</t>
  </si>
  <si>
    <t>Prof_2008_15</t>
  </si>
  <si>
    <t>Prof_2008_16</t>
  </si>
  <si>
    <t>Prof_94a_01</t>
  </si>
  <si>
    <t>Prof_94a_02</t>
  </si>
  <si>
    <t>Prof_94a_03</t>
  </si>
  <si>
    <t>Prof_94a_04</t>
  </si>
  <si>
    <t>Prof_94a_05</t>
  </si>
  <si>
    <t>KD_dyke</t>
  </si>
  <si>
    <t>Prof_111_01</t>
  </si>
  <si>
    <t>Prof_111_02</t>
  </si>
  <si>
    <t>Prof_111_03</t>
  </si>
  <si>
    <t>Prof_111_04</t>
  </si>
  <si>
    <t>Prof_111_05</t>
  </si>
  <si>
    <t>Prof_111_06</t>
  </si>
  <si>
    <t>Prof_111_07</t>
  </si>
  <si>
    <t>Prof_111_08</t>
  </si>
  <si>
    <t>Prof_111_09</t>
  </si>
  <si>
    <t>Trachyte</t>
  </si>
  <si>
    <t>Phonolite</t>
  </si>
  <si>
    <t>Profile, flow-no</t>
  </si>
  <si>
    <t>Pebble in cgl.</t>
  </si>
  <si>
    <t>Formation</t>
  </si>
  <si>
    <t>Age</t>
  </si>
  <si>
    <t>Skrænterne</t>
  </si>
  <si>
    <t>Igtertivâ</t>
  </si>
  <si>
    <t>Bopladsdalen</t>
  </si>
  <si>
    <r>
      <t xml:space="preserve">43.77 </t>
    </r>
    <r>
      <rPr>
        <sz val="8"/>
        <color indexed="60"/>
        <rFont val="Calibri"/>
        <family val="2"/>
      </rPr>
      <t>±</t>
    </r>
    <r>
      <rPr>
        <sz val="8"/>
        <color indexed="60"/>
        <rFont val="Arial"/>
        <family val="2"/>
      </rPr>
      <t xml:space="preserve"> 1.08 Ma</t>
    </r>
  </si>
  <si>
    <r>
      <t xml:space="preserve">49.09 </t>
    </r>
    <r>
      <rPr>
        <sz val="8"/>
        <color indexed="17"/>
        <rFont val="Calibri"/>
        <family val="2"/>
      </rPr>
      <t>±</t>
    </r>
    <r>
      <rPr>
        <sz val="8"/>
        <color indexed="17"/>
        <rFont val="Arial"/>
        <family val="2"/>
      </rPr>
      <t xml:space="preserve"> 0.48 Ma</t>
    </r>
  </si>
  <si>
    <t>49.17 ± 0.35 Ma</t>
  </si>
  <si>
    <t>47.60 ± 0.25 Ma</t>
  </si>
  <si>
    <t>46.98 v 0.24 Ma</t>
  </si>
  <si>
    <t>Trace elements (ppm) by ICP-MS</t>
  </si>
  <si>
    <t>Chemical analyses of igneous rocks from the Kap Dalton area</t>
  </si>
  <si>
    <t>Igtertivâ Fm colours: Blue, below the Bopladsdalen Fm. Brown: above 30 m sediment of the Bopladsdalen Fm. Black: dykes.</t>
  </si>
  <si>
    <t>Major elements by X-ray fluorescence. Analyses with FeO: J. Kystol, GEUS. Analyses with total iron as Fe2O3: G. Fitton, Univ. Edinburgh.</t>
  </si>
  <si>
    <t>Trace elements by ICP-MS: J. Kystol, GEUS.</t>
  </si>
  <si>
    <t>La/Sm(N)</t>
  </si>
  <si>
    <t>Gd/Lu(N)</t>
  </si>
  <si>
    <t>Zr/Y</t>
  </si>
  <si>
    <t>Nb/Y</t>
  </si>
  <si>
    <t>Delta-Nb</t>
  </si>
  <si>
    <t>Supplementary data file 1</t>
  </si>
  <si>
    <t>©2013 by Bulletin of the Geological Society of Denmark, Vol. 61, pp. 1–18.</t>
  </si>
  <si>
    <t>ISSN 2245-7070. (http://2dgf.dk/publikationer/bulletin/191bull61.html#1).</t>
  </si>
  <si>
    <r>
      <t>Larsen, L.M., Pedersen, A.K., Sørensen, E.V., Watt, W.S. &amp; Duncan, R.A.</t>
    </r>
    <r>
      <rPr>
        <sz val="9"/>
        <rFont val="Arial"/>
        <family val="2"/>
      </rPr>
      <t>, 2013-08-01. Stratigraphy and age of the Eocene Igtertivâ Formation basalts, alkaline pebbles and sediments of the Kap Dalton Group in the graben at Kap Dalton, East Greenland.</t>
    </r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</si>
</sst>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  <numFmt numFmtId="178" formatCode="0.000"/>
    <numFmt numFmtId="179" formatCode="0.0"/>
    <numFmt numFmtId="180" formatCode="0.0000"/>
    <numFmt numFmtId="181" formatCode="0.000000"/>
    <numFmt numFmtId="182" formatCode="0.0000000"/>
    <numFmt numFmtId="183" formatCode="#,##0.000"/>
    <numFmt numFmtId="184" formatCode=".00"/>
    <numFmt numFmtId="185" formatCode="0.0000000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10"/>
      <name val="Geneva"/>
      <family val="0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sz val="8"/>
      <color indexed="12"/>
      <name val="Arial"/>
      <family val="2"/>
    </font>
    <font>
      <sz val="8"/>
      <color indexed="17"/>
      <name val="Arial"/>
      <family val="2"/>
    </font>
    <font>
      <sz val="8"/>
      <color indexed="60"/>
      <name val="Calibri"/>
      <family val="2"/>
    </font>
    <font>
      <sz val="8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8" fontId="2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79" fontId="2" fillId="0" borderId="0" xfId="0" applyNumberFormat="1" applyFont="1" applyAlignment="1">
      <alignment horizontal="right"/>
    </xf>
    <xf numFmtId="0" fontId="2" fillId="0" borderId="0" xfId="0" applyFont="1" applyAlignment="1" quotePrefix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4" fillId="0" borderId="0" xfId="56" applyFont="1" applyFill="1" applyBorder="1" applyAlignment="1">
      <alignment horizontal="left" wrapText="1"/>
      <protection/>
    </xf>
    <xf numFmtId="2" fontId="3" fillId="0" borderId="0" xfId="56" applyNumberFormat="1" applyFont="1" applyFill="1" applyBorder="1" applyAlignment="1">
      <alignment horizontal="right" wrapText="1"/>
      <protection/>
    </xf>
    <xf numFmtId="0" fontId="1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3" fillId="0" borderId="0" xfId="56" applyFont="1" applyFill="1" applyBorder="1" applyAlignment="1">
      <alignment horizontal="left" wrapText="1"/>
      <protection/>
    </xf>
    <xf numFmtId="178" fontId="3" fillId="0" borderId="0" xfId="56" applyNumberFormat="1" applyFont="1" applyFill="1" applyBorder="1" applyAlignment="1">
      <alignment horizontal="right" wrapText="1"/>
      <protection/>
    </xf>
    <xf numFmtId="1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/>
    </xf>
    <xf numFmtId="185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185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78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2" fillId="0" borderId="0" xfId="0" applyFont="1" applyAlignment="1" quotePrefix="1">
      <alignment horizontal="left"/>
    </xf>
    <xf numFmtId="0" fontId="6" fillId="0" borderId="0" xfId="0" applyFont="1" applyAlignment="1">
      <alignment/>
    </xf>
    <xf numFmtId="185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85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85" fontId="11" fillId="0" borderId="0" xfId="0" applyNumberFormat="1" applyFont="1" applyAlignment="1">
      <alignment horizontal="center"/>
    </xf>
    <xf numFmtId="185" fontId="1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180" fontId="18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180" fontId="39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0" fontId="16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rk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83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1" sqref="C11"/>
    </sheetView>
  </sheetViews>
  <sheetFormatPr defaultColWidth="6.7109375" defaultRowHeight="12.75"/>
  <cols>
    <col min="1" max="1" width="9.28125" style="3" customWidth="1"/>
    <col min="2" max="2" width="13.57421875" style="1" customWidth="1"/>
    <col min="3" max="3" width="11.28125" style="1" customWidth="1"/>
    <col min="4" max="4" width="13.57421875" style="1" customWidth="1"/>
    <col min="5" max="5" width="12.57421875" style="1" customWidth="1"/>
    <col min="6" max="7" width="5.7109375" style="5" customWidth="1"/>
    <col min="8" max="8" width="5.7109375" style="32" customWidth="1"/>
    <col min="9" max="55" width="5.7109375" style="1" customWidth="1"/>
    <col min="56" max="56" width="6.8515625" style="1" customWidth="1"/>
    <col min="57" max="58" width="5.7109375" style="1" customWidth="1"/>
    <col min="59" max="59" width="7.421875" style="1" customWidth="1"/>
    <col min="60" max="74" width="5.7109375" style="1" customWidth="1"/>
    <col min="75" max="75" width="8.421875" style="1" customWidth="1"/>
    <col min="76" max="76" width="7.28125" style="1" customWidth="1"/>
    <col min="77" max="77" width="9.140625" style="1" customWidth="1"/>
    <col min="78" max="78" width="9.00390625" style="1" customWidth="1"/>
    <col min="79" max="79" width="8.00390625" style="1" customWidth="1"/>
    <col min="80" max="80" width="8.8515625" style="1" customWidth="1"/>
    <col min="81" max="84" width="8.28125" style="1" customWidth="1"/>
    <col min="85" max="85" width="5.8515625" style="1" customWidth="1"/>
    <col min="86" max="16384" width="6.7109375" style="1" customWidth="1"/>
  </cols>
  <sheetData>
    <row r="1" spans="1:8" s="100" customFormat="1" ht="12">
      <c r="A1" s="99" t="s">
        <v>117</v>
      </c>
      <c r="H1" s="101"/>
    </row>
    <row r="2" spans="1:8" s="97" customFormat="1" ht="12.75">
      <c r="A2" s="102" t="s">
        <v>114</v>
      </c>
      <c r="H2" s="98"/>
    </row>
    <row r="3" spans="1:8" s="97" customFormat="1" ht="12.75">
      <c r="A3" s="103" t="s">
        <v>115</v>
      </c>
      <c r="H3" s="98"/>
    </row>
    <row r="4" spans="1:8" s="97" customFormat="1" ht="12.75">
      <c r="A4" s="103" t="s">
        <v>116</v>
      </c>
      <c r="H4" s="98"/>
    </row>
    <row r="5" ht="11.25">
      <c r="A5" s="1"/>
    </row>
    <row r="6" spans="1:125" s="97" customFormat="1" ht="12.75">
      <c r="A6" s="96" t="s">
        <v>105</v>
      </c>
      <c r="H6" s="98"/>
      <c r="I6" s="96"/>
      <c r="V6" s="104"/>
      <c r="AO6" s="104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</row>
    <row r="7" spans="1:125" s="91" customFormat="1" ht="15.75">
      <c r="A7" s="90"/>
      <c r="H7" s="92"/>
      <c r="I7" s="90"/>
      <c r="T7" s="96" t="s">
        <v>104</v>
      </c>
      <c r="U7" s="90"/>
      <c r="V7" s="107"/>
      <c r="W7" s="90"/>
      <c r="X7" s="90"/>
      <c r="AO7" s="93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</row>
    <row r="8" spans="1:101" s="2" customFormat="1" ht="11.25">
      <c r="A8" s="33" t="s">
        <v>0</v>
      </c>
      <c r="B8" s="33" t="s">
        <v>92</v>
      </c>
      <c r="C8" s="33" t="s">
        <v>94</v>
      </c>
      <c r="D8" s="80" t="s">
        <v>95</v>
      </c>
      <c r="E8" s="33" t="s">
        <v>49</v>
      </c>
      <c r="F8" s="41" t="s">
        <v>1</v>
      </c>
      <c r="G8" s="11" t="s">
        <v>7</v>
      </c>
      <c r="H8" s="41" t="s">
        <v>2</v>
      </c>
      <c r="I8" s="41" t="s">
        <v>3</v>
      </c>
      <c r="J8" s="41" t="s">
        <v>11</v>
      </c>
      <c r="K8" s="11" t="s">
        <v>8</v>
      </c>
      <c r="L8" s="41" t="s">
        <v>4</v>
      </c>
      <c r="M8" s="41" t="s">
        <v>5</v>
      </c>
      <c r="N8" s="41" t="s">
        <v>50</v>
      </c>
      <c r="O8" s="11" t="s">
        <v>6</v>
      </c>
      <c r="P8" s="11" t="s">
        <v>9</v>
      </c>
      <c r="Q8" s="41" t="s">
        <v>51</v>
      </c>
      <c r="R8" s="42" t="s">
        <v>10</v>
      </c>
      <c r="T8" s="16" t="s">
        <v>12</v>
      </c>
      <c r="U8" s="12" t="s">
        <v>13</v>
      </c>
      <c r="V8" s="12" t="s">
        <v>14</v>
      </c>
      <c r="W8" s="12" t="s">
        <v>15</v>
      </c>
      <c r="X8" s="12" t="s">
        <v>16</v>
      </c>
      <c r="Y8" s="12" t="s">
        <v>17</v>
      </c>
      <c r="Z8" s="12" t="s">
        <v>18</v>
      </c>
      <c r="AA8" s="12" t="s">
        <v>19</v>
      </c>
      <c r="AB8" s="12" t="s">
        <v>20</v>
      </c>
      <c r="AC8" s="12" t="s">
        <v>21</v>
      </c>
      <c r="AD8" s="12" t="s">
        <v>22</v>
      </c>
      <c r="AE8" s="12" t="s">
        <v>23</v>
      </c>
      <c r="AF8" s="12" t="s">
        <v>24</v>
      </c>
      <c r="AG8" s="11" t="s">
        <v>25</v>
      </c>
      <c r="AH8" s="12" t="s">
        <v>26</v>
      </c>
      <c r="AI8" s="12" t="s">
        <v>27</v>
      </c>
      <c r="AJ8" s="12" t="s">
        <v>28</v>
      </c>
      <c r="AK8" s="12" t="s">
        <v>29</v>
      </c>
      <c r="AL8" s="12" t="s">
        <v>30</v>
      </c>
      <c r="AM8" s="12" t="s">
        <v>31</v>
      </c>
      <c r="AN8" s="11" t="s">
        <v>32</v>
      </c>
      <c r="AO8" s="11" t="s">
        <v>33</v>
      </c>
      <c r="AP8" s="11" t="s">
        <v>34</v>
      </c>
      <c r="AQ8" s="11" t="s">
        <v>35</v>
      </c>
      <c r="AR8" s="11" t="s">
        <v>36</v>
      </c>
      <c r="AS8" s="11" t="s">
        <v>37</v>
      </c>
      <c r="AT8" s="11" t="s">
        <v>38</v>
      </c>
      <c r="AU8" s="11" t="s">
        <v>39</v>
      </c>
      <c r="AV8" s="11" t="s">
        <v>40</v>
      </c>
      <c r="AW8" s="11" t="s">
        <v>41</v>
      </c>
      <c r="AX8" s="11" t="s">
        <v>42</v>
      </c>
      <c r="AY8" s="11" t="s">
        <v>43</v>
      </c>
      <c r="AZ8" s="11" t="s">
        <v>44</v>
      </c>
      <c r="BA8" s="11" t="s">
        <v>45</v>
      </c>
      <c r="BC8" s="12" t="s">
        <v>109</v>
      </c>
      <c r="BD8" s="12" t="s">
        <v>110</v>
      </c>
      <c r="BE8" s="12" t="s">
        <v>111</v>
      </c>
      <c r="BF8" s="12" t="s">
        <v>112</v>
      </c>
      <c r="BG8" s="12" t="s">
        <v>113</v>
      </c>
      <c r="BH8" s="12"/>
      <c r="BI8" s="12"/>
      <c r="BK8" s="41"/>
      <c r="BL8" s="41"/>
      <c r="BM8" s="41"/>
      <c r="BN8" s="41"/>
      <c r="BO8" s="41"/>
      <c r="BP8" s="41"/>
      <c r="BQ8" s="41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Q8" s="12"/>
      <c r="CR8" s="12"/>
      <c r="CS8" s="12"/>
      <c r="CT8" s="12"/>
      <c r="CU8" s="12"/>
      <c r="CV8" s="12"/>
      <c r="CW8" s="12"/>
    </row>
    <row r="9" spans="1:102" s="48" customFormat="1" ht="11.25">
      <c r="A9" s="43">
        <v>116324</v>
      </c>
      <c r="B9" s="44" t="s">
        <v>52</v>
      </c>
      <c r="C9" s="44" t="s">
        <v>96</v>
      </c>
      <c r="D9" s="44"/>
      <c r="E9" s="45" t="s">
        <v>46</v>
      </c>
      <c r="F9" s="46">
        <v>47.7</v>
      </c>
      <c r="G9" s="47">
        <v>2.269</v>
      </c>
      <c r="H9" s="46">
        <v>14.08</v>
      </c>
      <c r="I9" s="46">
        <v>13.61</v>
      </c>
      <c r="J9" s="46"/>
      <c r="K9" s="47">
        <v>0.258</v>
      </c>
      <c r="L9" s="46">
        <v>6.91</v>
      </c>
      <c r="M9" s="46">
        <v>11.09</v>
      </c>
      <c r="N9" s="46">
        <v>2.14</v>
      </c>
      <c r="O9" s="47">
        <v>0.328</v>
      </c>
      <c r="P9" s="47">
        <v>0.216</v>
      </c>
      <c r="Q9" s="46">
        <v>0.7</v>
      </c>
      <c r="R9" s="46">
        <f>SUM(F9:P9)+Q9</f>
        <v>99.301</v>
      </c>
      <c r="T9" s="49">
        <v>40.25735294117647</v>
      </c>
      <c r="U9" s="81">
        <v>333.2011764705882</v>
      </c>
      <c r="V9" s="85">
        <v>225.77493606138108</v>
      </c>
      <c r="W9" s="85">
        <v>49.64705882352941</v>
      </c>
      <c r="X9" s="85">
        <v>97.67647058823529</v>
      </c>
      <c r="Y9" s="85">
        <v>204.8328479906814</v>
      </c>
      <c r="Z9" s="85">
        <v>117.52380952380953</v>
      </c>
      <c r="AA9" s="49">
        <v>20.32383262583384</v>
      </c>
      <c r="AB9" s="49">
        <v>5.538562091503268</v>
      </c>
      <c r="AC9" s="81">
        <v>238.9757785467128</v>
      </c>
      <c r="AD9" s="49">
        <v>32.55916955017301</v>
      </c>
      <c r="AE9" s="81">
        <v>150.33596118859913</v>
      </c>
      <c r="AF9" s="49">
        <v>12.626346313173157</v>
      </c>
      <c r="AG9" s="47">
        <v>0.01764705882352941</v>
      </c>
      <c r="AH9" s="49">
        <v>82.59574468085107</v>
      </c>
      <c r="AI9" s="49">
        <v>11.22201138519924</v>
      </c>
      <c r="AJ9" s="49">
        <v>28.708281887012234</v>
      </c>
      <c r="AK9" s="49">
        <v>4.318034906270199</v>
      </c>
      <c r="AL9" s="49">
        <v>20.399249061326657</v>
      </c>
      <c r="AM9" s="49">
        <v>5.581841432225064</v>
      </c>
      <c r="AN9" s="47">
        <v>1.8247549019607843</v>
      </c>
      <c r="AO9" s="47">
        <v>6.234117647058824</v>
      </c>
      <c r="AP9" s="47">
        <v>1.0110294117647058</v>
      </c>
      <c r="AQ9" s="47">
        <v>5.964349376114082</v>
      </c>
      <c r="AR9" s="47">
        <v>1.2043010752688172</v>
      </c>
      <c r="AS9" s="47">
        <v>3.1838235294117645</v>
      </c>
      <c r="AT9" s="47">
        <v>0.462566844919786</v>
      </c>
      <c r="AU9" s="47">
        <v>2.78388746803069</v>
      </c>
      <c r="AV9" s="47">
        <v>0.40988764044943815</v>
      </c>
      <c r="AW9" s="47">
        <v>3.835294117647058</v>
      </c>
      <c r="AX9" s="47">
        <v>1.372994652406417</v>
      </c>
      <c r="AY9" s="47">
        <v>1.2140691328077622</v>
      </c>
      <c r="AZ9" s="47">
        <v>0.9986631016042781</v>
      </c>
      <c r="BA9" s="47">
        <v>0.27925016160310273</v>
      </c>
      <c r="BC9" s="46">
        <f>AI9/AM9/0.237*0.148</f>
        <v>1.2554706934015973</v>
      </c>
      <c r="BD9" s="46">
        <f>AO9/AV9/0.199*0.0246</f>
        <v>1.8801487118253808</v>
      </c>
      <c r="BE9" s="46">
        <f>AE9/AD9</f>
        <v>4.617315590833313</v>
      </c>
      <c r="BF9" s="47">
        <f>AF9/AD9</f>
        <v>0.3877969397750215</v>
      </c>
      <c r="BG9" s="47">
        <f>LOG(AF9/AD9)-1.92*LOG(AE9/AD9)+1.74</f>
        <v>0.052976423670680894</v>
      </c>
      <c r="BH9" s="46"/>
      <c r="BI9" s="46"/>
      <c r="BJ9" s="46"/>
      <c r="BK9" s="46"/>
      <c r="BL9" s="46"/>
      <c r="BM9" s="46"/>
      <c r="BN9" s="46"/>
      <c r="BO9" s="46"/>
      <c r="BP9" s="46"/>
      <c r="BQ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Q9" s="46"/>
      <c r="CR9" s="46"/>
      <c r="CS9" s="46"/>
      <c r="CT9" s="47"/>
      <c r="CU9" s="47"/>
      <c r="CV9" s="46"/>
      <c r="CW9" s="46"/>
      <c r="CX9" s="46"/>
    </row>
    <row r="10" spans="1:102" s="48" customFormat="1" ht="11.25">
      <c r="A10" s="43">
        <v>116326</v>
      </c>
      <c r="B10" s="44" t="s">
        <v>53</v>
      </c>
      <c r="C10" s="44" t="s">
        <v>96</v>
      </c>
      <c r="D10" s="44"/>
      <c r="E10" s="45" t="s">
        <v>46</v>
      </c>
      <c r="F10" s="46">
        <v>48.46</v>
      </c>
      <c r="G10" s="47">
        <v>2.048</v>
      </c>
      <c r="H10" s="46">
        <v>14.02</v>
      </c>
      <c r="I10" s="46">
        <v>13.66</v>
      </c>
      <c r="J10" s="46"/>
      <c r="K10" s="47">
        <v>0.238</v>
      </c>
      <c r="L10" s="46">
        <v>6.44</v>
      </c>
      <c r="M10" s="46">
        <v>11.34</v>
      </c>
      <c r="N10" s="46">
        <v>2.25</v>
      </c>
      <c r="O10" s="47">
        <v>0.24</v>
      </c>
      <c r="P10" s="47">
        <v>0.188</v>
      </c>
      <c r="Q10" s="46">
        <v>0.52</v>
      </c>
      <c r="R10" s="46">
        <f>SUM(F10:P10)+Q10</f>
        <v>99.404</v>
      </c>
      <c r="T10" s="49">
        <v>40.85769169835234</v>
      </c>
      <c r="U10" s="81">
        <v>343.39733840304183</v>
      </c>
      <c r="V10" s="85">
        <v>67.72297073896512</v>
      </c>
      <c r="W10" s="85">
        <v>49.960076045627375</v>
      </c>
      <c r="X10" s="85">
        <v>67.06368821292776</v>
      </c>
      <c r="Y10" s="85">
        <v>179.7688514098558</v>
      </c>
      <c r="Z10" s="85">
        <v>98.77670650009054</v>
      </c>
      <c r="AA10" s="49">
        <v>19.828701344518052</v>
      </c>
      <c r="AB10" s="49">
        <v>2.0067596113223485</v>
      </c>
      <c r="AC10" s="81">
        <v>227.72124058748975</v>
      </c>
      <c r="AD10" s="49">
        <v>31.281592484902706</v>
      </c>
      <c r="AE10" s="81">
        <v>133.43753674885343</v>
      </c>
      <c r="AF10" s="49">
        <v>12.279762223531304</v>
      </c>
      <c r="AG10" s="47">
        <v>0.009505703422053232</v>
      </c>
      <c r="AH10" s="49">
        <v>83.96468732303212</v>
      </c>
      <c r="AI10" s="49">
        <v>10.495114272864793</v>
      </c>
      <c r="AJ10" s="49">
        <v>26.201709144298462</v>
      </c>
      <c r="AK10" s="49">
        <v>3.8242176074875696</v>
      </c>
      <c r="AL10" s="49">
        <v>17.9758919181296</v>
      </c>
      <c r="AM10" s="49">
        <v>4.839642916184493</v>
      </c>
      <c r="AN10" s="47">
        <v>1.6347829531051965</v>
      </c>
      <c r="AO10" s="47">
        <v>5.702471482889734</v>
      </c>
      <c r="AP10" s="47">
        <v>0.935717680608365</v>
      </c>
      <c r="AQ10" s="47">
        <v>5.640050697084917</v>
      </c>
      <c r="AR10" s="47">
        <v>1.1519277157692462</v>
      </c>
      <c r="AS10" s="47">
        <v>3.1269803548795942</v>
      </c>
      <c r="AT10" s="47">
        <v>0.45260110611821636</v>
      </c>
      <c r="AU10" s="47">
        <v>2.7153248470821625</v>
      </c>
      <c r="AV10" s="47">
        <v>0.40500704917332425</v>
      </c>
      <c r="AW10" s="47">
        <v>3.4857414448669197</v>
      </c>
      <c r="AX10" s="47">
        <v>0.944089180781196</v>
      </c>
      <c r="AY10" s="47">
        <v>1.0142683548273295</v>
      </c>
      <c r="AZ10" s="47">
        <v>0.9970186657449015</v>
      </c>
      <c r="BA10" s="47">
        <v>0.2903940166297581</v>
      </c>
      <c r="BC10" s="46">
        <f aca="true" t="shared" si="0" ref="BC10:BC60">AI10/AM10/0.237*0.148</f>
        <v>1.354213758374609</v>
      </c>
      <c r="BD10" s="46">
        <f aca="true" t="shared" si="1" ref="BD10:BD60">AO10/AV10/0.199*0.0246</f>
        <v>1.7405342376439157</v>
      </c>
      <c r="BE10" s="46">
        <f aca="true" t="shared" si="2" ref="BE10:BE60">AE10/AD10</f>
        <v>4.2656887373382215</v>
      </c>
      <c r="BF10" s="47">
        <f aca="true" t="shared" si="3" ref="BF10:BF60">AF10/AD10</f>
        <v>0.3925555334006039</v>
      </c>
      <c r="BG10" s="47">
        <f aca="true" t="shared" si="4" ref="BG10:BG60">LOG(AF10/AD10)-1.92*LOG(AE10/AD10)+1.74</f>
        <v>0.12432191191854303</v>
      </c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Q10" s="46"/>
      <c r="CR10" s="46"/>
      <c r="CS10" s="46"/>
      <c r="CT10" s="47"/>
      <c r="CU10" s="47"/>
      <c r="CV10" s="46"/>
      <c r="CW10" s="46"/>
      <c r="CX10" s="46"/>
    </row>
    <row r="11" spans="1:102" s="24" customFormat="1" ht="11.25">
      <c r="A11" s="62">
        <v>116327</v>
      </c>
      <c r="B11" s="63" t="s">
        <v>54</v>
      </c>
      <c r="C11" s="63" t="s">
        <v>97</v>
      </c>
      <c r="D11" s="63"/>
      <c r="E11" s="64" t="s">
        <v>46</v>
      </c>
      <c r="F11" s="65">
        <v>48.3</v>
      </c>
      <c r="G11" s="66">
        <v>2.031</v>
      </c>
      <c r="H11" s="65">
        <v>13.58</v>
      </c>
      <c r="I11" s="65">
        <v>13.34</v>
      </c>
      <c r="J11" s="65"/>
      <c r="K11" s="66">
        <v>0.23</v>
      </c>
      <c r="L11" s="65">
        <v>6.51</v>
      </c>
      <c r="M11" s="65">
        <v>11.38</v>
      </c>
      <c r="N11" s="65">
        <v>2.37</v>
      </c>
      <c r="O11" s="66">
        <v>0.342</v>
      </c>
      <c r="P11" s="66">
        <v>0.211</v>
      </c>
      <c r="Q11" s="65">
        <v>0.9</v>
      </c>
      <c r="R11" s="65">
        <f>SUM(F11:P11)+Q11</f>
        <v>99.194</v>
      </c>
      <c r="T11" s="67">
        <v>43.757327080890974</v>
      </c>
      <c r="U11" s="82">
        <v>353.89449003517</v>
      </c>
      <c r="V11" s="86">
        <v>90.14220908303174</v>
      </c>
      <c r="W11" s="86">
        <v>47.30363423212192</v>
      </c>
      <c r="X11" s="86">
        <v>64.04337631887455</v>
      </c>
      <c r="Y11" s="86">
        <v>167.5170916857219</v>
      </c>
      <c r="Z11" s="86">
        <v>109.42611511192989</v>
      </c>
      <c r="AA11" s="67">
        <v>19.186376766053105</v>
      </c>
      <c r="AB11" s="67">
        <v>2.822717207242412</v>
      </c>
      <c r="AC11" s="82">
        <v>245.85660759028113</v>
      </c>
      <c r="AD11" s="67">
        <v>30.837873250120683</v>
      </c>
      <c r="AE11" s="82">
        <v>132.97881340568762</v>
      </c>
      <c r="AF11" s="67">
        <v>18.151346531710782</v>
      </c>
      <c r="AG11" s="66">
        <v>0.026963657678780773</v>
      </c>
      <c r="AH11" s="67">
        <v>105.42141627796762</v>
      </c>
      <c r="AI11" s="67">
        <v>14.210440066054026</v>
      </c>
      <c r="AJ11" s="67">
        <v>33.02311004840226</v>
      </c>
      <c r="AK11" s="67">
        <v>4.529585303325046</v>
      </c>
      <c r="AL11" s="67">
        <v>20.21775460826619</v>
      </c>
      <c r="AM11" s="67">
        <v>4.863907436668535</v>
      </c>
      <c r="AN11" s="66">
        <v>1.626611957796014</v>
      </c>
      <c r="AO11" s="66">
        <v>5.541617819460727</v>
      </c>
      <c r="AP11" s="66">
        <v>0.8853556076592419</v>
      </c>
      <c r="AQ11" s="66">
        <v>5.312207656873542</v>
      </c>
      <c r="AR11" s="66">
        <v>1.0954379861084849</v>
      </c>
      <c r="AS11" s="66">
        <v>2.9894490035169987</v>
      </c>
      <c r="AT11" s="66">
        <v>0.447618032612171</v>
      </c>
      <c r="AU11" s="66">
        <v>2.821244711759009</v>
      </c>
      <c r="AV11" s="66">
        <v>0.40844606609850226</v>
      </c>
      <c r="AW11" s="66">
        <v>3.444314185228605</v>
      </c>
      <c r="AX11" s="66">
        <v>1.2136310348502612</v>
      </c>
      <c r="AY11" s="66">
        <v>1.2097992530909705</v>
      </c>
      <c r="AZ11" s="66">
        <v>1.1257060641585848</v>
      </c>
      <c r="BA11" s="66">
        <v>0.32979915746621485</v>
      </c>
      <c r="BC11" s="65">
        <f t="shared" si="0"/>
        <v>1.8244652471267344</v>
      </c>
      <c r="BD11" s="65">
        <f t="shared" si="1"/>
        <v>1.6771962560480425</v>
      </c>
      <c r="BE11" s="65">
        <f t="shared" si="2"/>
        <v>4.312191451307921</v>
      </c>
      <c r="BF11" s="66">
        <f t="shared" si="3"/>
        <v>0.5886056533305113</v>
      </c>
      <c r="BG11" s="66">
        <f t="shared" si="4"/>
        <v>0.2912042032061286</v>
      </c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Q11" s="65"/>
      <c r="CR11" s="65"/>
      <c r="CS11" s="65"/>
      <c r="CT11" s="66"/>
      <c r="CU11" s="66"/>
      <c r="CV11" s="65"/>
      <c r="CW11" s="65"/>
      <c r="CX11" s="65"/>
    </row>
    <row r="12" spans="1:102" s="24" customFormat="1" ht="11.25">
      <c r="A12" s="62">
        <v>116329</v>
      </c>
      <c r="B12" s="63" t="s">
        <v>55</v>
      </c>
      <c r="C12" s="63" t="s">
        <v>97</v>
      </c>
      <c r="D12" s="63"/>
      <c r="E12" s="64" t="s">
        <v>46</v>
      </c>
      <c r="F12" s="65">
        <v>47.52</v>
      </c>
      <c r="G12" s="66">
        <v>1.901</v>
      </c>
      <c r="H12" s="65">
        <v>13.65</v>
      </c>
      <c r="I12" s="65">
        <v>13.72</v>
      </c>
      <c r="J12" s="65"/>
      <c r="K12" s="66">
        <v>0.254</v>
      </c>
      <c r="L12" s="65">
        <v>6.87</v>
      </c>
      <c r="M12" s="65">
        <v>12</v>
      </c>
      <c r="N12" s="65">
        <v>2.12</v>
      </c>
      <c r="O12" s="66">
        <v>0.107</v>
      </c>
      <c r="P12" s="66">
        <v>0.183</v>
      </c>
      <c r="Q12" s="65">
        <v>1.18</v>
      </c>
      <c r="R12" s="65">
        <f>SUM(F12:P12)+Q12</f>
        <v>99.50500000000004</v>
      </c>
      <c r="T12" s="67">
        <v>47.58522727272728</v>
      </c>
      <c r="U12" s="82">
        <v>362.58409090909095</v>
      </c>
      <c r="V12" s="86">
        <v>64.28112648221344</v>
      </c>
      <c r="W12" s="86">
        <v>50.56818181818182</v>
      </c>
      <c r="X12" s="86">
        <v>65.39318181818182</v>
      </c>
      <c r="Y12" s="86">
        <v>189.27205220522052</v>
      </c>
      <c r="Z12" s="86">
        <v>104.607683982684</v>
      </c>
      <c r="AA12" s="67">
        <v>18.44892221180881</v>
      </c>
      <c r="AB12" s="67">
        <v>0.45075757575757575</v>
      </c>
      <c r="AC12" s="82">
        <v>197.6626559714795</v>
      </c>
      <c r="AD12" s="67">
        <v>31.97994652406417</v>
      </c>
      <c r="AE12" s="82">
        <v>112.21766635426431</v>
      </c>
      <c r="AF12" s="67">
        <v>12.959346991037133</v>
      </c>
      <c r="AG12" s="66">
        <v>0.018181818181818184</v>
      </c>
      <c r="AH12" s="67">
        <v>52.6426499032882</v>
      </c>
      <c r="AI12" s="67">
        <v>9.981671554252198</v>
      </c>
      <c r="AJ12" s="67">
        <v>24.422457245724576</v>
      </c>
      <c r="AK12" s="67">
        <v>3.411588411588412</v>
      </c>
      <c r="AL12" s="67">
        <v>16.049323017408128</v>
      </c>
      <c r="AM12" s="67">
        <v>4.426877470355731</v>
      </c>
      <c r="AN12" s="66">
        <v>1.4500473484848488</v>
      </c>
      <c r="AO12" s="66">
        <v>5.2943181818181815</v>
      </c>
      <c r="AP12" s="66">
        <v>0.8735795454545455</v>
      </c>
      <c r="AQ12" s="66">
        <v>5.457988980716253</v>
      </c>
      <c r="AR12" s="66">
        <v>1.1461388074291299</v>
      </c>
      <c r="AS12" s="66">
        <v>3.159327651515152</v>
      </c>
      <c r="AT12" s="66">
        <v>0.4971590909090909</v>
      </c>
      <c r="AU12" s="66">
        <v>3.0014822134387353</v>
      </c>
      <c r="AV12" s="66">
        <v>0.45352400408580185</v>
      </c>
      <c r="AW12" s="66">
        <v>3.015909090909091</v>
      </c>
      <c r="AX12" s="66">
        <v>1.0278925619834711</v>
      </c>
      <c r="AY12" s="66">
        <v>0.7111059044048735</v>
      </c>
      <c r="AZ12" s="66">
        <v>0.8793904958677686</v>
      </c>
      <c r="BA12" s="66">
        <v>0.25349650349650354</v>
      </c>
      <c r="BC12" s="65">
        <f t="shared" si="0"/>
        <v>1.4080534571934122</v>
      </c>
      <c r="BD12" s="65">
        <f t="shared" si="1"/>
        <v>1.4430845952736655</v>
      </c>
      <c r="BE12" s="65">
        <f t="shared" si="2"/>
        <v>3.5090010632076294</v>
      </c>
      <c r="BF12" s="66">
        <f t="shared" si="3"/>
        <v>0.4052335416285179</v>
      </c>
      <c r="BG12" s="66">
        <f t="shared" si="4"/>
        <v>0.3009530655866086</v>
      </c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Q12" s="65"/>
      <c r="CR12" s="65"/>
      <c r="CS12" s="65"/>
      <c r="CT12" s="66"/>
      <c r="CU12" s="66"/>
      <c r="CV12" s="65"/>
      <c r="CW12" s="65"/>
      <c r="CX12" s="65"/>
    </row>
    <row r="13" spans="1:102" s="5" customFormat="1" ht="11.25">
      <c r="A13" s="2"/>
      <c r="B13" s="6"/>
      <c r="C13" s="63"/>
      <c r="D13" s="6"/>
      <c r="R13" s="50"/>
      <c r="U13" s="37"/>
      <c r="V13" s="38"/>
      <c r="W13" s="38"/>
      <c r="X13" s="38"/>
      <c r="Y13" s="38"/>
      <c r="Z13" s="38"/>
      <c r="AC13" s="37"/>
      <c r="AE13" s="37"/>
      <c r="BC13" s="65"/>
      <c r="BD13" s="65"/>
      <c r="BE13" s="65"/>
      <c r="BF13" s="66"/>
      <c r="BG13" s="66"/>
      <c r="CQ13" s="7"/>
      <c r="CR13" s="7"/>
      <c r="CS13" s="7"/>
      <c r="CT13" s="8"/>
      <c r="CU13" s="8"/>
      <c r="CV13" s="7"/>
      <c r="CW13" s="7"/>
      <c r="CX13" s="46"/>
    </row>
    <row r="14" spans="1:102" s="24" customFormat="1" ht="11.25">
      <c r="A14" s="68">
        <v>116340</v>
      </c>
      <c r="B14" s="63" t="s">
        <v>56</v>
      </c>
      <c r="C14" s="63" t="s">
        <v>97</v>
      </c>
      <c r="D14" s="63"/>
      <c r="E14" s="64" t="s">
        <v>46</v>
      </c>
      <c r="F14" s="65">
        <v>48.9</v>
      </c>
      <c r="G14" s="65">
        <v>2.61</v>
      </c>
      <c r="H14" s="65">
        <v>13.93</v>
      </c>
      <c r="I14" s="65">
        <v>5.92</v>
      </c>
      <c r="J14" s="65">
        <v>7.17</v>
      </c>
      <c r="K14" s="65">
        <v>0.19</v>
      </c>
      <c r="L14" s="65">
        <v>5.43</v>
      </c>
      <c r="M14" s="65">
        <v>11.01</v>
      </c>
      <c r="N14" s="65">
        <v>2.57</v>
      </c>
      <c r="O14" s="65">
        <v>0.6</v>
      </c>
      <c r="P14" s="65">
        <v>0.3</v>
      </c>
      <c r="Q14" s="65">
        <v>1.45</v>
      </c>
      <c r="R14" s="65">
        <v>100.08</v>
      </c>
      <c r="T14" s="67">
        <v>37.539648769921094</v>
      </c>
      <c r="U14" s="82">
        <v>366.2061265787454</v>
      </c>
      <c r="V14" s="86">
        <v>123.84697508896798</v>
      </c>
      <c r="W14" s="86">
        <v>58.514234875444835</v>
      </c>
      <c r="X14" s="86">
        <v>71.94633164384054</v>
      </c>
      <c r="Y14" s="86">
        <v>191.15391459074732</v>
      </c>
      <c r="Z14" s="86">
        <v>112.29274506632157</v>
      </c>
      <c r="AA14" s="67">
        <v>20.371831089261473</v>
      </c>
      <c r="AB14" s="67">
        <v>8.869422392554062</v>
      </c>
      <c r="AC14" s="82">
        <v>320.6609264732493</v>
      </c>
      <c r="AD14" s="67">
        <v>35.75361105296211</v>
      </c>
      <c r="AE14" s="82">
        <v>177.26959111046554</v>
      </c>
      <c r="AF14" s="67">
        <v>26.96100237247924</v>
      </c>
      <c r="AG14" s="66">
        <v>0.046263345195729534</v>
      </c>
      <c r="AH14" s="67">
        <v>175.32468723630626</v>
      </c>
      <c r="AI14" s="67">
        <v>21.40626183084728</v>
      </c>
      <c r="AJ14" s="67">
        <v>48.75272241992882</v>
      </c>
      <c r="AK14" s="67">
        <v>6.6099158848269175</v>
      </c>
      <c r="AL14" s="67">
        <v>28.112901333541902</v>
      </c>
      <c r="AM14" s="67">
        <v>6.345078409135349</v>
      </c>
      <c r="AN14" s="67">
        <v>2.046263345195729</v>
      </c>
      <c r="AO14" s="67">
        <v>7.095425028433063</v>
      </c>
      <c r="AP14" s="66">
        <v>1.0771821069146288</v>
      </c>
      <c r="AQ14" s="66">
        <v>6.465630267840419</v>
      </c>
      <c r="AR14" s="66">
        <v>1.2648924647996287</v>
      </c>
      <c r="AS14" s="66">
        <v>3.4238621464693764</v>
      </c>
      <c r="AT14" s="66">
        <v>0.5084829926342797</v>
      </c>
      <c r="AU14" s="66">
        <v>3.03458146371654</v>
      </c>
      <c r="AV14" s="66">
        <v>0.479213846651569</v>
      </c>
      <c r="AW14" s="66">
        <v>4.381236480357267</v>
      </c>
      <c r="AX14" s="66">
        <v>1.7043864208884802</v>
      </c>
      <c r="AY14" s="66">
        <v>1.8674551671202289</v>
      </c>
      <c r="AZ14" s="66">
        <v>1.9483985765124556</v>
      </c>
      <c r="BA14" s="66">
        <v>0.46348076597186916</v>
      </c>
      <c r="BC14" s="65">
        <f t="shared" si="0"/>
        <v>2.1067704068950266</v>
      </c>
      <c r="BD14" s="65">
        <f t="shared" si="1"/>
        <v>1.8303371221237337</v>
      </c>
      <c r="BE14" s="65">
        <f t="shared" si="2"/>
        <v>4.958089152110389</v>
      </c>
      <c r="BF14" s="66">
        <f t="shared" si="3"/>
        <v>0.754077744274325</v>
      </c>
      <c r="BG14" s="66">
        <f t="shared" si="4"/>
        <v>0.28241260658455114</v>
      </c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Q14" s="65"/>
      <c r="CR14" s="65"/>
      <c r="CS14" s="65"/>
      <c r="CT14" s="66"/>
      <c r="CU14" s="66"/>
      <c r="CV14" s="65"/>
      <c r="CW14" s="65"/>
      <c r="CX14" s="65"/>
    </row>
    <row r="15" spans="1:102" s="24" customFormat="1" ht="11.25">
      <c r="A15" s="68">
        <v>116343</v>
      </c>
      <c r="B15" s="63" t="s">
        <v>57</v>
      </c>
      <c r="C15" s="63" t="s">
        <v>97</v>
      </c>
      <c r="D15" s="63"/>
      <c r="E15" s="64" t="s">
        <v>46</v>
      </c>
      <c r="F15" s="65">
        <v>49.83</v>
      </c>
      <c r="G15" s="65">
        <v>3.01</v>
      </c>
      <c r="H15" s="65">
        <v>13.35</v>
      </c>
      <c r="I15" s="65">
        <v>5.54</v>
      </c>
      <c r="J15" s="65">
        <v>8.89</v>
      </c>
      <c r="K15" s="65">
        <v>0.24</v>
      </c>
      <c r="L15" s="65">
        <v>4.7</v>
      </c>
      <c r="M15" s="65">
        <v>9.66</v>
      </c>
      <c r="N15" s="65">
        <v>2.72</v>
      </c>
      <c r="O15" s="65">
        <v>0.45</v>
      </c>
      <c r="P15" s="65">
        <v>0.41</v>
      </c>
      <c r="Q15" s="65">
        <v>1.45</v>
      </c>
      <c r="R15" s="65">
        <v>100.25</v>
      </c>
      <c r="T15" s="67">
        <v>37.45683884151927</v>
      </c>
      <c r="U15" s="82">
        <v>397.8914418279468</v>
      </c>
      <c r="V15" s="86">
        <v>31.914100486223663</v>
      </c>
      <c r="W15" s="86">
        <v>51.79416531604539</v>
      </c>
      <c r="X15" s="86">
        <v>37.59392957123914</v>
      </c>
      <c r="Y15" s="86">
        <v>260.322528363047</v>
      </c>
      <c r="Z15" s="86">
        <v>133.5595623987034</v>
      </c>
      <c r="AA15" s="67">
        <v>21.61356079466658</v>
      </c>
      <c r="AB15" s="67">
        <v>3.560297077314906</v>
      </c>
      <c r="AC15" s="82">
        <v>242.63728264154057</v>
      </c>
      <c r="AD15" s="67">
        <v>53.46076842406331</v>
      </c>
      <c r="AE15" s="82">
        <v>261.64704131247316</v>
      </c>
      <c r="AF15" s="67">
        <v>33.4121195750045</v>
      </c>
      <c r="AG15" s="66">
        <v>0.15721231766612642</v>
      </c>
      <c r="AH15" s="67">
        <v>189.80267005296665</v>
      </c>
      <c r="AI15" s="67">
        <v>26.000034483947726</v>
      </c>
      <c r="AJ15" s="67">
        <v>58.8886223662885</v>
      </c>
      <c r="AK15" s="67">
        <v>8.148850744069545</v>
      </c>
      <c r="AL15" s="67">
        <v>34.83979553671612</v>
      </c>
      <c r="AM15" s="67">
        <v>8.213261616827257</v>
      </c>
      <c r="AN15" s="67">
        <v>2.47642948014151</v>
      </c>
      <c r="AO15" s="67">
        <v>9.332653845511203</v>
      </c>
      <c r="AP15" s="66">
        <v>1.5327373172304422</v>
      </c>
      <c r="AQ15" s="66">
        <v>9.369615286189543</v>
      </c>
      <c r="AR15" s="66">
        <v>1.9140652526249031</v>
      </c>
      <c r="AS15" s="66">
        <v>5.349313315704172</v>
      </c>
      <c r="AT15" s="66">
        <v>0.7842900757604311</v>
      </c>
      <c r="AU15" s="66">
        <v>5.0014093439503915</v>
      </c>
      <c r="AV15" s="66">
        <v>0.7836673051421836</v>
      </c>
      <c r="AW15" s="66">
        <v>6.5552801347443355</v>
      </c>
      <c r="AX15" s="66">
        <v>2.124269298708867</v>
      </c>
      <c r="AY15" s="66">
        <v>1.8948422156544948</v>
      </c>
      <c r="AZ15" s="66">
        <v>2.8092922744462454</v>
      </c>
      <c r="BA15" s="66">
        <v>0.6861156131820638</v>
      </c>
      <c r="BC15" s="65">
        <f t="shared" si="0"/>
        <v>1.97684053078816</v>
      </c>
      <c r="BD15" s="65">
        <f t="shared" si="1"/>
        <v>1.472161515050996</v>
      </c>
      <c r="BE15" s="65">
        <f t="shared" si="2"/>
        <v>4.894187813333091</v>
      </c>
      <c r="BF15" s="66">
        <f t="shared" si="3"/>
        <v>0.624983900530044</v>
      </c>
      <c r="BG15" s="66">
        <f t="shared" si="4"/>
        <v>0.21168201807229825</v>
      </c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Q15" s="65"/>
      <c r="CR15" s="65"/>
      <c r="CS15" s="65"/>
      <c r="CT15" s="66"/>
      <c r="CU15" s="66"/>
      <c r="CV15" s="65"/>
      <c r="CW15" s="65"/>
      <c r="CX15" s="65"/>
    </row>
    <row r="16" spans="1:102" s="24" customFormat="1" ht="11.25">
      <c r="A16" s="68">
        <v>116344</v>
      </c>
      <c r="B16" s="63" t="s">
        <v>58</v>
      </c>
      <c r="C16" s="63" t="s">
        <v>97</v>
      </c>
      <c r="D16" s="79" t="s">
        <v>100</v>
      </c>
      <c r="E16" s="64" t="s">
        <v>46</v>
      </c>
      <c r="F16" s="65">
        <v>49.14</v>
      </c>
      <c r="G16" s="65">
        <v>2.49</v>
      </c>
      <c r="H16" s="65">
        <v>14.19</v>
      </c>
      <c r="I16" s="65">
        <v>5.45</v>
      </c>
      <c r="J16" s="65">
        <v>7.33</v>
      </c>
      <c r="K16" s="65">
        <v>0.22</v>
      </c>
      <c r="L16" s="65">
        <v>5.71</v>
      </c>
      <c r="M16" s="65">
        <v>10.83</v>
      </c>
      <c r="N16" s="65">
        <v>2.62</v>
      </c>
      <c r="O16" s="65">
        <v>0.51</v>
      </c>
      <c r="P16" s="65">
        <v>0.3</v>
      </c>
      <c r="Q16" s="65">
        <v>1.5</v>
      </c>
      <c r="R16" s="65">
        <v>100.29</v>
      </c>
      <c r="T16" s="67">
        <v>41.286087725368084</v>
      </c>
      <c r="U16" s="82">
        <v>361.15098559317624</v>
      </c>
      <c r="V16" s="86">
        <v>123.36870026525199</v>
      </c>
      <c r="W16" s="86">
        <v>50.271441202475685</v>
      </c>
      <c r="X16" s="86">
        <v>67.0623118898981</v>
      </c>
      <c r="Y16" s="86">
        <v>234.8594164456233</v>
      </c>
      <c r="Z16" s="86">
        <v>114.05031749859336</v>
      </c>
      <c r="AA16" s="67">
        <v>20.630406446261404</v>
      </c>
      <c r="AB16" s="67">
        <v>10.523605483817683</v>
      </c>
      <c r="AC16" s="82">
        <v>209.77835723598434</v>
      </c>
      <c r="AD16" s="67">
        <v>45.198938992042436</v>
      </c>
      <c r="AE16" s="82">
        <v>194.87901261300277</v>
      </c>
      <c r="AF16" s="67">
        <v>21.037184399253366</v>
      </c>
      <c r="AG16" s="66">
        <v>0.058355437665782495</v>
      </c>
      <c r="AH16" s="67">
        <v>105.8118442761173</v>
      </c>
      <c r="AI16" s="67">
        <v>17.508512519517655</v>
      </c>
      <c r="AJ16" s="67">
        <v>40.753757736516356</v>
      </c>
      <c r="AK16" s="67">
        <v>5.6848324089703395</v>
      </c>
      <c r="AL16" s="67">
        <v>25.871299346100404</v>
      </c>
      <c r="AM16" s="67">
        <v>6.645874019879324</v>
      </c>
      <c r="AN16" s="67">
        <v>2.084937680043353</v>
      </c>
      <c r="AO16" s="67">
        <v>7.694130730035458</v>
      </c>
      <c r="AP16" s="66">
        <v>1.2758715762052801</v>
      </c>
      <c r="AQ16" s="66">
        <v>7.872865186839778</v>
      </c>
      <c r="AR16" s="66">
        <v>1.5857455887440892</v>
      </c>
      <c r="AS16" s="66">
        <v>4.354786169668203</v>
      </c>
      <c r="AT16" s="66">
        <v>0.6425266794152119</v>
      </c>
      <c r="AU16" s="66">
        <v>4.074885634106024</v>
      </c>
      <c r="AV16" s="66">
        <v>0.6289687324170083</v>
      </c>
      <c r="AW16" s="66">
        <v>4.908895476846795</v>
      </c>
      <c r="AX16" s="66">
        <v>1.3252664938058196</v>
      </c>
      <c r="AY16" s="66">
        <v>1.377403304380992</v>
      </c>
      <c r="AZ16" s="66">
        <v>1.7035072207486</v>
      </c>
      <c r="BA16" s="66">
        <v>0.4067197170645446</v>
      </c>
      <c r="BC16" s="65">
        <f t="shared" si="0"/>
        <v>1.6451689942454966</v>
      </c>
      <c r="BD16" s="65">
        <f t="shared" si="1"/>
        <v>1.5122114971948108</v>
      </c>
      <c r="BE16" s="65">
        <f t="shared" si="2"/>
        <v>4.311583788444956</v>
      </c>
      <c r="BF16" s="66">
        <f t="shared" si="3"/>
        <v>0.4654353590679883</v>
      </c>
      <c r="BG16" s="66">
        <f t="shared" si="4"/>
        <v>0.1893566593117988</v>
      </c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Q16" s="65"/>
      <c r="CR16" s="65"/>
      <c r="CS16" s="65"/>
      <c r="CT16" s="66"/>
      <c r="CU16" s="66"/>
      <c r="CV16" s="65"/>
      <c r="CW16" s="65"/>
      <c r="CX16" s="65"/>
    </row>
    <row r="17" spans="1:102" s="24" customFormat="1" ht="11.25">
      <c r="A17" s="68">
        <v>116345</v>
      </c>
      <c r="B17" s="63" t="s">
        <v>59</v>
      </c>
      <c r="C17" s="63" t="s">
        <v>97</v>
      </c>
      <c r="D17" s="63"/>
      <c r="E17" s="64" t="s">
        <v>46</v>
      </c>
      <c r="F17" s="65">
        <v>48.64</v>
      </c>
      <c r="G17" s="65">
        <v>2.32</v>
      </c>
      <c r="H17" s="65">
        <v>13.92</v>
      </c>
      <c r="I17" s="65">
        <v>6.8</v>
      </c>
      <c r="J17" s="65">
        <v>6.91</v>
      </c>
      <c r="K17" s="65">
        <v>0.25</v>
      </c>
      <c r="L17" s="65">
        <v>5.6</v>
      </c>
      <c r="M17" s="65">
        <v>11.33</v>
      </c>
      <c r="N17" s="65">
        <v>2.56</v>
      </c>
      <c r="O17" s="65">
        <v>0.2</v>
      </c>
      <c r="P17" s="65">
        <v>0.23</v>
      </c>
      <c r="Q17" s="65">
        <v>1.6</v>
      </c>
      <c r="R17" s="65">
        <v>100.36</v>
      </c>
      <c r="T17" s="67">
        <v>45.94284778514697</v>
      </c>
      <c r="U17" s="82">
        <v>414.0975222480706</v>
      </c>
      <c r="V17" s="86">
        <v>41.46045197740113</v>
      </c>
      <c r="W17" s="86">
        <v>51.642184557438796</v>
      </c>
      <c r="X17" s="86">
        <v>49.68517567387624</v>
      </c>
      <c r="Y17" s="86">
        <v>241.27212806026364</v>
      </c>
      <c r="Z17" s="86">
        <v>115.7421674370827</v>
      </c>
      <c r="AA17" s="67">
        <v>19.96136447473159</v>
      </c>
      <c r="AB17" s="67">
        <v>1.5986838020736325</v>
      </c>
      <c r="AC17" s="82">
        <v>188.26167448689714</v>
      </c>
      <c r="AD17" s="67">
        <v>39.40179461615154</v>
      </c>
      <c r="AE17" s="82">
        <v>138.66117068296245</v>
      </c>
      <c r="AF17" s="67">
        <v>13.309531282695126</v>
      </c>
      <c r="AG17" s="66">
        <v>0.02824858757062147</v>
      </c>
      <c r="AH17" s="67">
        <v>53.760653891704045</v>
      </c>
      <c r="AI17" s="67">
        <v>10.989902632527949</v>
      </c>
      <c r="AJ17" s="67">
        <v>26.481280602636534</v>
      </c>
      <c r="AK17" s="67">
        <v>3.89809108029447</v>
      </c>
      <c r="AL17" s="67">
        <v>18.795140829039134</v>
      </c>
      <c r="AM17" s="67">
        <v>5.237888288735746</v>
      </c>
      <c r="AN17" s="67">
        <v>1.7769272826681244</v>
      </c>
      <c r="AO17" s="67">
        <v>6.49135069019745</v>
      </c>
      <c r="AP17" s="66">
        <v>1.0783062997387765</v>
      </c>
      <c r="AQ17" s="66">
        <v>6.762810982257905</v>
      </c>
      <c r="AR17" s="66">
        <v>1.4339228690739374</v>
      </c>
      <c r="AS17" s="66">
        <v>3.882446228565765</v>
      </c>
      <c r="AT17" s="66">
        <v>0.5917750624096701</v>
      </c>
      <c r="AU17" s="66">
        <v>3.6528698927372467</v>
      </c>
      <c r="AV17" s="66">
        <v>0.5767419962335216</v>
      </c>
      <c r="AW17" s="66">
        <v>3.6132343709611905</v>
      </c>
      <c r="AX17" s="66">
        <v>0.8527476247910452</v>
      </c>
      <c r="AY17" s="66">
        <v>0.8899228241202318</v>
      </c>
      <c r="AZ17" s="66">
        <v>1.008579200669596</v>
      </c>
      <c r="BA17" s="66">
        <v>0.22329835889157923</v>
      </c>
      <c r="BC17" s="65">
        <f t="shared" si="0"/>
        <v>1.310240387894658</v>
      </c>
      <c r="BD17" s="65">
        <f t="shared" si="1"/>
        <v>1.3913472263484479</v>
      </c>
      <c r="BE17" s="65">
        <f t="shared" si="2"/>
        <v>3.5191587599952263</v>
      </c>
      <c r="BF17" s="66">
        <f t="shared" si="3"/>
        <v>0.33778997663317845</v>
      </c>
      <c r="BG17" s="66">
        <f t="shared" si="4"/>
        <v>0.21948414796154347</v>
      </c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Q17" s="65"/>
      <c r="CR17" s="65"/>
      <c r="CS17" s="65"/>
      <c r="CT17" s="66"/>
      <c r="CU17" s="66"/>
      <c r="CV17" s="65"/>
      <c r="CW17" s="65"/>
      <c r="CX17" s="65"/>
    </row>
    <row r="18" spans="1:102" s="24" customFormat="1" ht="11.25">
      <c r="A18" s="68">
        <v>116346</v>
      </c>
      <c r="B18" s="63" t="s">
        <v>60</v>
      </c>
      <c r="C18" s="63" t="s">
        <v>97</v>
      </c>
      <c r="D18" s="63"/>
      <c r="E18" s="64" t="s">
        <v>46</v>
      </c>
      <c r="F18" s="65">
        <v>48.86</v>
      </c>
      <c r="G18" s="65">
        <v>2.23</v>
      </c>
      <c r="H18" s="65">
        <v>13.34</v>
      </c>
      <c r="I18" s="65">
        <v>6.18</v>
      </c>
      <c r="J18" s="65">
        <v>7.97</v>
      </c>
      <c r="K18" s="65">
        <v>0.22</v>
      </c>
      <c r="L18" s="65">
        <v>6</v>
      </c>
      <c r="M18" s="65">
        <v>11.04</v>
      </c>
      <c r="N18" s="65">
        <v>2.46</v>
      </c>
      <c r="O18" s="65">
        <v>0.2</v>
      </c>
      <c r="P18" s="65">
        <v>0.2</v>
      </c>
      <c r="Q18" s="65">
        <v>1.75</v>
      </c>
      <c r="R18" s="65">
        <v>100.45</v>
      </c>
      <c r="T18" s="67">
        <v>44.77633453164213</v>
      </c>
      <c r="U18" s="82">
        <v>408.69199473861306</v>
      </c>
      <c r="V18" s="86">
        <v>42.63026521060842</v>
      </c>
      <c r="W18" s="86">
        <v>53.90405616224649</v>
      </c>
      <c r="X18" s="86">
        <v>50.92106714571613</v>
      </c>
      <c r="Y18" s="86">
        <v>242.6528861154446</v>
      </c>
      <c r="Z18" s="86">
        <v>113.54329173166926</v>
      </c>
      <c r="AA18" s="67">
        <v>19.730768612187788</v>
      </c>
      <c r="AB18" s="67">
        <v>1.4803449280828376</v>
      </c>
      <c r="AC18" s="82">
        <v>189.41669531188026</v>
      </c>
      <c r="AD18" s="67">
        <v>39.176837661741764</v>
      </c>
      <c r="AE18" s="82">
        <v>137.15177178515714</v>
      </c>
      <c r="AF18" s="67">
        <v>13.243196394522448</v>
      </c>
      <c r="AG18" s="66">
        <v>0.04914196567862714</v>
      </c>
      <c r="AH18" s="67">
        <v>54.161506666452226</v>
      </c>
      <c r="AI18" s="67">
        <v>10.935373585156173</v>
      </c>
      <c r="AJ18" s="67">
        <v>26.541380655226202</v>
      </c>
      <c r="AK18" s="67">
        <v>3.8319032761310456</v>
      </c>
      <c r="AL18" s="67">
        <v>18.106152817541275</v>
      </c>
      <c r="AM18" s="67">
        <v>4.95448389364146</v>
      </c>
      <c r="AN18" s="67">
        <v>1.7328435072886783</v>
      </c>
      <c r="AO18" s="67">
        <v>6.127667787123856</v>
      </c>
      <c r="AP18" s="66">
        <v>1.0584939526613322</v>
      </c>
      <c r="AQ18" s="66">
        <v>6.617127843008457</v>
      </c>
      <c r="AR18" s="66">
        <v>1.4082954622532726</v>
      </c>
      <c r="AS18" s="66">
        <v>3.827079398965432</v>
      </c>
      <c r="AT18" s="66">
        <v>0.5738127199506584</v>
      </c>
      <c r="AU18" s="66">
        <v>3.634775825815641</v>
      </c>
      <c r="AV18" s="66">
        <v>0.5637498227201815</v>
      </c>
      <c r="AW18" s="66">
        <v>3.670735064696705</v>
      </c>
      <c r="AX18" s="66">
        <v>0.8273589370541112</v>
      </c>
      <c r="AY18" s="66">
        <v>0.914624820286929</v>
      </c>
      <c r="AZ18" s="66">
        <v>0.9681053908823019</v>
      </c>
      <c r="BA18" s="66">
        <v>0.2399524552410668</v>
      </c>
      <c r="BC18" s="65">
        <f t="shared" si="0"/>
        <v>1.378315286761716</v>
      </c>
      <c r="BD18" s="65">
        <f t="shared" si="1"/>
        <v>1.3436644416402181</v>
      </c>
      <c r="BE18" s="65">
        <f t="shared" si="2"/>
        <v>3.5008382496143384</v>
      </c>
      <c r="BF18" s="66">
        <f t="shared" si="3"/>
        <v>0.3380363802935305</v>
      </c>
      <c r="BG18" s="66">
        <f t="shared" si="4"/>
        <v>0.22415311549214278</v>
      </c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Q18" s="65"/>
      <c r="CR18" s="65"/>
      <c r="CS18" s="65"/>
      <c r="CT18" s="66"/>
      <c r="CU18" s="66"/>
      <c r="CV18" s="65"/>
      <c r="CW18" s="65"/>
      <c r="CX18" s="65"/>
    </row>
    <row r="19" spans="1:102" s="55" customFormat="1" ht="11.25">
      <c r="A19" s="51">
        <v>116347</v>
      </c>
      <c r="B19" s="52" t="s">
        <v>61</v>
      </c>
      <c r="C19" s="52" t="s">
        <v>97</v>
      </c>
      <c r="D19" s="52"/>
      <c r="E19" s="53" t="s">
        <v>46</v>
      </c>
      <c r="F19" s="54">
        <v>48.1</v>
      </c>
      <c r="G19" s="54">
        <v>3</v>
      </c>
      <c r="H19" s="54">
        <v>13.63</v>
      </c>
      <c r="I19" s="54">
        <v>6.68</v>
      </c>
      <c r="J19" s="54">
        <v>7.81</v>
      </c>
      <c r="K19" s="54">
        <v>0.29</v>
      </c>
      <c r="L19" s="54">
        <v>5.47</v>
      </c>
      <c r="M19" s="54">
        <v>10.11</v>
      </c>
      <c r="N19" s="54">
        <v>2.67</v>
      </c>
      <c r="O19" s="54">
        <v>0.28</v>
      </c>
      <c r="P19" s="54">
        <v>0.37</v>
      </c>
      <c r="Q19" s="54">
        <v>1.47</v>
      </c>
      <c r="R19" s="54">
        <v>99.88</v>
      </c>
      <c r="T19" s="57">
        <v>36.55417333826005</v>
      </c>
      <c r="U19" s="83">
        <v>418.8551908015331</v>
      </c>
      <c r="V19" s="87">
        <v>31.59395656279509</v>
      </c>
      <c r="W19" s="87">
        <v>46.949952785646836</v>
      </c>
      <c r="X19" s="87">
        <v>41.66499747236292</v>
      </c>
      <c r="Y19" s="87">
        <v>279.76298394711995</v>
      </c>
      <c r="Z19" s="87">
        <v>132.34934329126963</v>
      </c>
      <c r="AA19" s="57">
        <v>22.22092423313182</v>
      </c>
      <c r="AB19" s="57">
        <v>3.4969751683632704</v>
      </c>
      <c r="AC19" s="83">
        <v>270.6270706294714</v>
      </c>
      <c r="AD19" s="57">
        <v>46.59112370160529</v>
      </c>
      <c r="AE19" s="83">
        <v>239.1426258888825</v>
      </c>
      <c r="AF19" s="57">
        <v>27.98630783758263</v>
      </c>
      <c r="AG19" s="56">
        <v>0.0509915014164306</v>
      </c>
      <c r="AH19" s="57">
        <v>135.41757931524586</v>
      </c>
      <c r="AI19" s="57">
        <v>23.22745263496273</v>
      </c>
      <c r="AJ19" s="57">
        <v>54.38477809254013</v>
      </c>
      <c r="AK19" s="57">
        <v>7.442698944115375</v>
      </c>
      <c r="AL19" s="57">
        <v>32.50837925058888</v>
      </c>
      <c r="AM19" s="57">
        <v>7.658064315288111</v>
      </c>
      <c r="AN19" s="57">
        <v>2.423670129052565</v>
      </c>
      <c r="AO19" s="57">
        <v>8.689387965694149</v>
      </c>
      <c r="AP19" s="56">
        <v>1.406276970564643</v>
      </c>
      <c r="AQ19" s="56">
        <v>8.225237314248796</v>
      </c>
      <c r="AR19" s="56">
        <v>1.6442911688631605</v>
      </c>
      <c r="AS19" s="56">
        <v>4.443119129267929</v>
      </c>
      <c r="AT19" s="56">
        <v>0.6535344884379736</v>
      </c>
      <c r="AU19" s="56">
        <v>4.120991911976023</v>
      </c>
      <c r="AV19" s="56">
        <v>0.6481243025152374</v>
      </c>
      <c r="AW19" s="56">
        <v>5.81292006887741</v>
      </c>
      <c r="AX19" s="56">
        <v>1.7060826940828215</v>
      </c>
      <c r="AY19" s="56">
        <v>2.292210557499676</v>
      </c>
      <c r="AZ19" s="56">
        <v>2.2851746931067045</v>
      </c>
      <c r="BA19" s="56">
        <v>0.5584783488466208</v>
      </c>
      <c r="BC19" s="54">
        <f t="shared" si="0"/>
        <v>1.8940696412979035</v>
      </c>
      <c r="BD19" s="54">
        <f t="shared" si="1"/>
        <v>1.6573449619916334</v>
      </c>
      <c r="BE19" s="54">
        <f t="shared" si="2"/>
        <v>5.132793693075122</v>
      </c>
      <c r="BF19" s="56">
        <f t="shared" si="3"/>
        <v>0.6006789623023916</v>
      </c>
      <c r="BG19" s="56">
        <f t="shared" si="4"/>
        <v>0.15476310926553416</v>
      </c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Q19" s="54"/>
      <c r="CR19" s="54"/>
      <c r="CS19" s="54"/>
      <c r="CT19" s="56"/>
      <c r="CU19" s="56"/>
      <c r="CV19" s="54"/>
      <c r="CW19" s="54"/>
      <c r="CX19" s="54"/>
    </row>
    <row r="20" spans="1:102" s="55" customFormat="1" ht="11.25">
      <c r="A20" s="51">
        <v>116348</v>
      </c>
      <c r="B20" s="52" t="s">
        <v>62</v>
      </c>
      <c r="C20" s="52" t="s">
        <v>97</v>
      </c>
      <c r="D20" s="52"/>
      <c r="E20" s="53" t="s">
        <v>46</v>
      </c>
      <c r="F20" s="54">
        <v>48.08</v>
      </c>
      <c r="G20" s="54">
        <v>2.76</v>
      </c>
      <c r="H20" s="54">
        <v>13.37</v>
      </c>
      <c r="I20" s="54">
        <v>6.62</v>
      </c>
      <c r="J20" s="54">
        <v>7.74</v>
      </c>
      <c r="K20" s="54">
        <v>0.24</v>
      </c>
      <c r="L20" s="54">
        <v>5.66</v>
      </c>
      <c r="M20" s="54">
        <v>10.87</v>
      </c>
      <c r="N20" s="54">
        <v>2.54</v>
      </c>
      <c r="O20" s="54">
        <v>0.21</v>
      </c>
      <c r="P20" s="54">
        <v>0.28</v>
      </c>
      <c r="Q20" s="54">
        <v>1.71</v>
      </c>
      <c r="R20" s="54">
        <v>100.08</v>
      </c>
      <c r="T20" s="57">
        <v>39.87848870324663</v>
      </c>
      <c r="U20" s="83">
        <v>409.5042383765733</v>
      </c>
      <c r="V20" s="87">
        <v>81.50829694323144</v>
      </c>
      <c r="W20" s="87">
        <v>59.47947598253275</v>
      </c>
      <c r="X20" s="87">
        <v>52.99192801376207</v>
      </c>
      <c r="Y20" s="87">
        <v>241.32052401746725</v>
      </c>
      <c r="Z20" s="87">
        <v>121.0817784835252</v>
      </c>
      <c r="AA20" s="57">
        <v>20.850853104038176</v>
      </c>
      <c r="AB20" s="57">
        <v>0.8724027064638418</v>
      </c>
      <c r="AC20" s="83">
        <v>235.11657168233293</v>
      </c>
      <c r="AD20" s="57">
        <v>41.1600308245569</v>
      </c>
      <c r="AE20" s="83">
        <v>185.81677212369664</v>
      </c>
      <c r="AF20" s="57">
        <v>21.38282387190684</v>
      </c>
      <c r="AG20" s="56">
        <v>0.06288209606986898</v>
      </c>
      <c r="AH20" s="57">
        <v>85.04479358933956</v>
      </c>
      <c r="AI20" s="57">
        <v>17.20524017467249</v>
      </c>
      <c r="AJ20" s="57">
        <v>40.716934497816595</v>
      </c>
      <c r="AK20" s="57">
        <v>5.7006748709805475</v>
      </c>
      <c r="AL20" s="57">
        <v>25.610633907577135</v>
      </c>
      <c r="AM20" s="57">
        <v>6.422573060127645</v>
      </c>
      <c r="AN20" s="57">
        <v>2.0923134713809457</v>
      </c>
      <c r="AO20" s="57">
        <v>7.420879665061</v>
      </c>
      <c r="AP20" s="56">
        <v>1.1888998450485981</v>
      </c>
      <c r="AQ20" s="56">
        <v>7.273730176970811</v>
      </c>
      <c r="AR20" s="56">
        <v>1.4419973419403833</v>
      </c>
      <c r="AS20" s="56">
        <v>3.921857044357619</v>
      </c>
      <c r="AT20" s="56">
        <v>0.5898243119731899</v>
      </c>
      <c r="AU20" s="56">
        <v>3.59027909625973</v>
      </c>
      <c r="AV20" s="56">
        <v>0.5647082175466454</v>
      </c>
      <c r="AW20" s="56">
        <v>4.519222536176041</v>
      </c>
      <c r="AX20" s="56">
        <v>1.4415386879937198</v>
      </c>
      <c r="AY20" s="56">
        <v>1.2064389074407054</v>
      </c>
      <c r="AZ20" s="56">
        <v>1.5536147501213002</v>
      </c>
      <c r="BA20" s="56">
        <v>0.4009149511332917</v>
      </c>
      <c r="BC20" s="54">
        <f t="shared" si="0"/>
        <v>1.6728810267817738</v>
      </c>
      <c r="BD20" s="54">
        <f t="shared" si="1"/>
        <v>1.624476048279009</v>
      </c>
      <c r="BE20" s="54">
        <f t="shared" si="2"/>
        <v>4.514495455937186</v>
      </c>
      <c r="BF20" s="56">
        <f t="shared" si="3"/>
        <v>0.5195045641012839</v>
      </c>
      <c r="BG20" s="56">
        <f t="shared" si="4"/>
        <v>0.19873966457545067</v>
      </c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Q20" s="54"/>
      <c r="CR20" s="54"/>
      <c r="CS20" s="54"/>
      <c r="CT20" s="56"/>
      <c r="CU20" s="56"/>
      <c r="CV20" s="54"/>
      <c r="CW20" s="54"/>
      <c r="CX20" s="54"/>
    </row>
    <row r="21" spans="1:102" s="55" customFormat="1" ht="11.25">
      <c r="A21" s="51">
        <v>116349</v>
      </c>
      <c r="B21" s="52" t="s">
        <v>62</v>
      </c>
      <c r="C21" s="52" t="s">
        <v>97</v>
      </c>
      <c r="D21" s="52"/>
      <c r="E21" s="53" t="s">
        <v>46</v>
      </c>
      <c r="F21" s="54">
        <v>48.16</v>
      </c>
      <c r="G21" s="54">
        <v>2.76</v>
      </c>
      <c r="H21" s="54">
        <v>13.55</v>
      </c>
      <c r="I21" s="54">
        <v>7.47</v>
      </c>
      <c r="J21" s="54">
        <v>6.37</v>
      </c>
      <c r="K21" s="54">
        <v>0.22</v>
      </c>
      <c r="L21" s="54">
        <v>5.65</v>
      </c>
      <c r="M21" s="54">
        <v>11.01</v>
      </c>
      <c r="N21" s="54">
        <v>2.51</v>
      </c>
      <c r="O21" s="54">
        <v>0.17</v>
      </c>
      <c r="P21" s="54">
        <v>0.29</v>
      </c>
      <c r="Q21" s="54">
        <v>1.99</v>
      </c>
      <c r="R21" s="54">
        <v>100.15</v>
      </c>
      <c r="T21" s="57">
        <v>40.8114144876189</v>
      </c>
      <c r="U21" s="83">
        <v>409.4287848000139</v>
      </c>
      <c r="V21" s="87">
        <v>82.84942426926484</v>
      </c>
      <c r="W21" s="87">
        <v>49.76616474756422</v>
      </c>
      <c r="X21" s="87">
        <v>52.23626879959918</v>
      </c>
      <c r="Y21" s="87">
        <v>218.4472984942427</v>
      </c>
      <c r="Z21" s="87">
        <v>118.10230292294067</v>
      </c>
      <c r="AA21" s="57">
        <v>20.742742870709414</v>
      </c>
      <c r="AB21" s="57">
        <v>0.7601787052628506</v>
      </c>
      <c r="AC21" s="83">
        <v>233.60180750927023</v>
      </c>
      <c r="AD21" s="57">
        <v>40.52831761579743</v>
      </c>
      <c r="AE21" s="83">
        <v>184.0612064134777</v>
      </c>
      <c r="AF21" s="57">
        <v>21.28850506839878</v>
      </c>
      <c r="AG21" s="56">
        <v>0.05934455270150576</v>
      </c>
      <c r="AH21" s="57">
        <v>81.8569484901336</v>
      </c>
      <c r="AI21" s="57">
        <v>16.999604244011834</v>
      </c>
      <c r="AJ21" s="57">
        <v>40.14171833480957</v>
      </c>
      <c r="AK21" s="57">
        <v>5.607335534262018</v>
      </c>
      <c r="AL21" s="57">
        <v>25.531687090588775</v>
      </c>
      <c r="AM21" s="57">
        <v>6.436698819338323</v>
      </c>
      <c r="AN21" s="57">
        <v>2.0800594302694364</v>
      </c>
      <c r="AO21" s="57">
        <v>7.368988156657201</v>
      </c>
      <c r="AP21" s="56">
        <v>1.185748164233264</v>
      </c>
      <c r="AQ21" s="56">
        <v>7.210852640902522</v>
      </c>
      <c r="AR21" s="56">
        <v>1.474948973697385</v>
      </c>
      <c r="AS21" s="56">
        <v>4.020325392755583</v>
      </c>
      <c r="AT21" s="56">
        <v>0.5873071456526664</v>
      </c>
      <c r="AU21" s="56">
        <v>3.710478684484153</v>
      </c>
      <c r="AV21" s="56">
        <v>0.5586198566712296</v>
      </c>
      <c r="AW21" s="56">
        <v>4.705708678511263</v>
      </c>
      <c r="AX21" s="56">
        <v>1.3564753535494272</v>
      </c>
      <c r="AY21" s="56">
        <v>1.1870647284600289</v>
      </c>
      <c r="AZ21" s="56">
        <v>1.5529967522881607</v>
      </c>
      <c r="BA21" s="56">
        <v>0.4065966510607786</v>
      </c>
      <c r="BC21" s="54">
        <f t="shared" si="0"/>
        <v>1.6492594906910678</v>
      </c>
      <c r="BD21" s="54">
        <f t="shared" si="1"/>
        <v>1.6306979310035827</v>
      </c>
      <c r="BE21" s="54">
        <f t="shared" si="2"/>
        <v>4.541545695490033</v>
      </c>
      <c r="BF21" s="56">
        <f t="shared" si="3"/>
        <v>0.525274828089602</v>
      </c>
      <c r="BG21" s="56">
        <f t="shared" si="4"/>
        <v>0.19855550781956643</v>
      </c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Q21" s="54"/>
      <c r="CR21" s="54"/>
      <c r="CS21" s="54"/>
      <c r="CT21" s="56"/>
      <c r="CU21" s="56"/>
      <c r="CV21" s="54"/>
      <c r="CW21" s="54"/>
      <c r="CX21" s="54"/>
    </row>
    <row r="22" spans="1:102" s="5" customFormat="1" ht="11.25">
      <c r="A22" s="2"/>
      <c r="B22" s="6"/>
      <c r="C22" s="6"/>
      <c r="D22" s="6"/>
      <c r="R22" s="50"/>
      <c r="U22" s="37"/>
      <c r="V22" s="38"/>
      <c r="W22" s="38"/>
      <c r="X22" s="38"/>
      <c r="Y22" s="38"/>
      <c r="Z22" s="38"/>
      <c r="AC22" s="37"/>
      <c r="AE22" s="37"/>
      <c r="BC22" s="46"/>
      <c r="BD22" s="46"/>
      <c r="BE22" s="46"/>
      <c r="BF22" s="47"/>
      <c r="BG22" s="47"/>
      <c r="CQ22" s="7"/>
      <c r="CR22" s="7"/>
      <c r="CS22" s="7"/>
      <c r="CT22" s="8"/>
      <c r="CU22" s="8"/>
      <c r="CV22" s="7"/>
      <c r="CW22" s="7"/>
      <c r="CX22" s="46"/>
    </row>
    <row r="23" spans="1:102" s="48" customFormat="1" ht="11.25">
      <c r="A23" s="43">
        <v>475283</v>
      </c>
      <c r="B23" s="44" t="s">
        <v>63</v>
      </c>
      <c r="C23" s="44" t="s">
        <v>96</v>
      </c>
      <c r="D23" s="44"/>
      <c r="E23" s="45" t="s">
        <v>46</v>
      </c>
      <c r="F23" s="46">
        <v>47.99</v>
      </c>
      <c r="G23" s="47">
        <v>2.234</v>
      </c>
      <c r="H23" s="46">
        <v>14.1</v>
      </c>
      <c r="I23" s="46">
        <v>13.53</v>
      </c>
      <c r="J23" s="46"/>
      <c r="K23" s="47">
        <v>0.203</v>
      </c>
      <c r="L23" s="46">
        <v>6.7</v>
      </c>
      <c r="M23" s="46">
        <v>11.15</v>
      </c>
      <c r="N23" s="46">
        <v>2.29</v>
      </c>
      <c r="O23" s="47">
        <v>0.401</v>
      </c>
      <c r="P23" s="47">
        <v>0.212</v>
      </c>
      <c r="Q23" s="46">
        <v>0.66</v>
      </c>
      <c r="R23" s="46">
        <f aca="true" t="shared" si="5" ref="R23:R35">SUM(F23:P23)+Q23</f>
        <v>99.47000000000001</v>
      </c>
      <c r="T23" s="46">
        <v>36.33947289607667</v>
      </c>
      <c r="U23" s="81">
        <v>319.3243486073675</v>
      </c>
      <c r="V23" s="85">
        <v>228.91323879839055</v>
      </c>
      <c r="W23" s="85">
        <v>50.534591194968556</v>
      </c>
      <c r="X23" s="85">
        <v>98.22012578616352</v>
      </c>
      <c r="Y23" s="85">
        <v>209.47221406776796</v>
      </c>
      <c r="Z23" s="85">
        <v>101.67928806742823</v>
      </c>
      <c r="AA23" s="46">
        <v>20.1832143088708</v>
      </c>
      <c r="AB23" s="46">
        <v>7.138863931316761</v>
      </c>
      <c r="AC23" s="81">
        <v>236.6955587266353</v>
      </c>
      <c r="AD23" s="46">
        <v>32.27102161619365</v>
      </c>
      <c r="AE23" s="81">
        <v>146.92620483322682</v>
      </c>
      <c r="AF23" s="46">
        <v>12.293889120888855</v>
      </c>
      <c r="AG23" s="47">
        <v>0.026055705300988323</v>
      </c>
      <c r="AH23" s="46">
        <v>128.30953336774294</v>
      </c>
      <c r="AI23" s="46">
        <v>11.007738457525432</v>
      </c>
      <c r="AJ23" s="46">
        <v>28.42621404997643</v>
      </c>
      <c r="AK23" s="46">
        <v>4.118163956438889</v>
      </c>
      <c r="AL23" s="46">
        <v>19.63162623539982</v>
      </c>
      <c r="AM23" s="46">
        <v>5.241415680300012</v>
      </c>
      <c r="AN23" s="47">
        <v>1.7744833782569631</v>
      </c>
      <c r="AO23" s="47">
        <v>6.0754716981132075</v>
      </c>
      <c r="AP23" s="47">
        <v>0.9929994010182689</v>
      </c>
      <c r="AQ23" s="47">
        <v>5.858222839354915</v>
      </c>
      <c r="AR23" s="47">
        <v>1.1680143755615455</v>
      </c>
      <c r="AS23" s="47">
        <v>3.1268718179095543</v>
      </c>
      <c r="AT23" s="47">
        <v>0.44311034877072614</v>
      </c>
      <c r="AU23" s="47">
        <v>2.745224422829017</v>
      </c>
      <c r="AV23" s="47">
        <v>0.40025439898240406</v>
      </c>
      <c r="AW23" s="47">
        <v>3.6783468104222825</v>
      </c>
      <c r="AX23" s="47">
        <v>0.9658580413297394</v>
      </c>
      <c r="AY23" s="47">
        <v>1.059641907725938</v>
      </c>
      <c r="AZ23" s="47">
        <v>0.9505431675242997</v>
      </c>
      <c r="BA23" s="47">
        <v>0.27744043916550654</v>
      </c>
      <c r="BC23" s="46">
        <f t="shared" si="0"/>
        <v>1.3114836116816597</v>
      </c>
      <c r="BD23" s="46">
        <f t="shared" si="1"/>
        <v>1.8764021378076823</v>
      </c>
      <c r="BE23" s="46">
        <f t="shared" si="2"/>
        <v>4.552883592612978</v>
      </c>
      <c r="BF23" s="47">
        <f t="shared" si="3"/>
        <v>0.3809575434922011</v>
      </c>
      <c r="BG23" s="47">
        <f t="shared" si="4"/>
        <v>0.05696640839175848</v>
      </c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Q23" s="46"/>
      <c r="CR23" s="46"/>
      <c r="CS23" s="46"/>
      <c r="CT23" s="47"/>
      <c r="CU23" s="47"/>
      <c r="CV23" s="46"/>
      <c r="CW23" s="46"/>
      <c r="CX23" s="46"/>
    </row>
    <row r="24" spans="1:102" s="48" customFormat="1" ht="11.25">
      <c r="A24" s="43">
        <v>475282</v>
      </c>
      <c r="B24" s="44" t="s">
        <v>64</v>
      </c>
      <c r="C24" s="44" t="s">
        <v>96</v>
      </c>
      <c r="D24" s="44"/>
      <c r="E24" s="45" t="s">
        <v>46</v>
      </c>
      <c r="F24" s="46">
        <v>48.1</v>
      </c>
      <c r="G24" s="47">
        <v>2.113</v>
      </c>
      <c r="H24" s="46">
        <v>14.14</v>
      </c>
      <c r="I24" s="46">
        <v>13.78</v>
      </c>
      <c r="J24" s="46"/>
      <c r="K24" s="47">
        <v>0.285</v>
      </c>
      <c r="L24" s="46">
        <v>6.43</v>
      </c>
      <c r="M24" s="46">
        <v>11.48</v>
      </c>
      <c r="N24" s="46">
        <v>2.2</v>
      </c>
      <c r="O24" s="47">
        <v>0.17</v>
      </c>
      <c r="P24" s="47">
        <v>0.191</v>
      </c>
      <c r="Q24" s="46">
        <v>0.46</v>
      </c>
      <c r="R24" s="46">
        <f t="shared" si="5"/>
        <v>99.34900000000002</v>
      </c>
      <c r="T24" s="46">
        <v>37.70328004410143</v>
      </c>
      <c r="U24" s="81">
        <v>348.1521499448732</v>
      </c>
      <c r="V24" s="85">
        <v>247.9351421312497</v>
      </c>
      <c r="W24" s="85">
        <v>50.51157662624035</v>
      </c>
      <c r="X24" s="85">
        <v>102.83241455347299</v>
      </c>
      <c r="Y24" s="85">
        <v>160.5794317028175</v>
      </c>
      <c r="Z24" s="85">
        <v>101.33223079750093</v>
      </c>
      <c r="AA24" s="46">
        <v>20.396912899669243</v>
      </c>
      <c r="AB24" s="46">
        <v>4.663726571113561</v>
      </c>
      <c r="AC24" s="81">
        <v>244.64837754285836</v>
      </c>
      <c r="AD24" s="46">
        <v>30.271742655165706</v>
      </c>
      <c r="AE24" s="81">
        <v>131.7155230225395</v>
      </c>
      <c r="AF24" s="46">
        <v>10.938397751448049</v>
      </c>
      <c r="AG24" s="47">
        <v>0.01984564498346196</v>
      </c>
      <c r="AH24" s="46">
        <v>72.12930164911211</v>
      </c>
      <c r="AI24" s="46">
        <v>10.003438014961294</v>
      </c>
      <c r="AJ24" s="46">
        <v>25.52136845437576</v>
      </c>
      <c r="AK24" s="46">
        <v>3.7825460096683905</v>
      </c>
      <c r="AL24" s="46">
        <v>17.88336578385606</v>
      </c>
      <c r="AM24" s="46">
        <v>4.878721058434398</v>
      </c>
      <c r="AN24" s="47">
        <v>1.6388735758912165</v>
      </c>
      <c r="AO24" s="47">
        <v>5.572216097023153</v>
      </c>
      <c r="AP24" s="47">
        <v>0.9268191841234841</v>
      </c>
      <c r="AQ24" s="47">
        <v>5.4091076141792795</v>
      </c>
      <c r="AR24" s="47">
        <v>1.0894950860096502</v>
      </c>
      <c r="AS24" s="47">
        <v>2.9044928335170894</v>
      </c>
      <c r="AT24" s="47">
        <v>0.4385085697103337</v>
      </c>
      <c r="AU24" s="47">
        <v>2.6221178275250465</v>
      </c>
      <c r="AV24" s="47">
        <v>0.36747890935668887</v>
      </c>
      <c r="AW24" s="47">
        <v>3.3726571113561192</v>
      </c>
      <c r="AX24" s="47">
        <v>0.9572015635962714</v>
      </c>
      <c r="AY24" s="47">
        <v>0.9070346332647564</v>
      </c>
      <c r="AZ24" s="47">
        <v>0.8594767966322543</v>
      </c>
      <c r="BA24" s="47">
        <v>0.24716187891491084</v>
      </c>
      <c r="BC24" s="46">
        <f t="shared" si="0"/>
        <v>1.2804324349818534</v>
      </c>
      <c r="BD24" s="46">
        <f t="shared" si="1"/>
        <v>1.8744659787611198</v>
      </c>
      <c r="BE24" s="46">
        <f t="shared" si="2"/>
        <v>4.351104742232702</v>
      </c>
      <c r="BF24" s="47">
        <f t="shared" si="3"/>
        <v>0.361340206807733</v>
      </c>
      <c r="BG24" s="47">
        <f t="shared" si="4"/>
        <v>0.07180517582651946</v>
      </c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Q24" s="46"/>
      <c r="CR24" s="46"/>
      <c r="CS24" s="46"/>
      <c r="CT24" s="47"/>
      <c r="CU24" s="47"/>
      <c r="CV24" s="46"/>
      <c r="CW24" s="46"/>
      <c r="CX24" s="46"/>
    </row>
    <row r="25" spans="1:102" s="48" customFormat="1" ht="11.25">
      <c r="A25" s="43">
        <v>475281</v>
      </c>
      <c r="B25" s="44" t="s">
        <v>65</v>
      </c>
      <c r="C25" s="44" t="s">
        <v>96</v>
      </c>
      <c r="D25" s="44"/>
      <c r="E25" s="45" t="s">
        <v>46</v>
      </c>
      <c r="F25" s="46">
        <v>47.75</v>
      </c>
      <c r="G25" s="47">
        <v>2.122</v>
      </c>
      <c r="H25" s="46">
        <v>14.28</v>
      </c>
      <c r="I25" s="46">
        <v>13.11</v>
      </c>
      <c r="J25" s="46"/>
      <c r="K25" s="47">
        <v>0.265</v>
      </c>
      <c r="L25" s="46">
        <v>6.94</v>
      </c>
      <c r="M25" s="46">
        <v>11.27</v>
      </c>
      <c r="N25" s="46">
        <v>2.09</v>
      </c>
      <c r="O25" s="47">
        <v>0.284</v>
      </c>
      <c r="P25" s="47">
        <v>0.187</v>
      </c>
      <c r="Q25" s="46">
        <v>0.5</v>
      </c>
      <c r="R25" s="46">
        <f t="shared" si="5"/>
        <v>98.798</v>
      </c>
      <c r="T25" s="46">
        <v>38.45297224850204</v>
      </c>
      <c r="U25" s="81">
        <v>353.4493850520341</v>
      </c>
      <c r="V25" s="85">
        <v>71.32779400271481</v>
      </c>
      <c r="W25" s="85">
        <v>50.58561967833491</v>
      </c>
      <c r="X25" s="85">
        <v>69.97256385998108</v>
      </c>
      <c r="Y25" s="85">
        <v>189.8910610077091</v>
      </c>
      <c r="Z25" s="85">
        <v>102.2030004054602</v>
      </c>
      <c r="AA25" s="46">
        <v>20.08699977567322</v>
      </c>
      <c r="AB25" s="46">
        <v>0.7568590350047303</v>
      </c>
      <c r="AC25" s="81">
        <v>233.47895449570555</v>
      </c>
      <c r="AD25" s="46">
        <v>31.96839000500863</v>
      </c>
      <c r="AE25" s="81">
        <v>134.6779935432902</v>
      </c>
      <c r="AF25" s="46">
        <v>12.377576718589683</v>
      </c>
      <c r="AG25" s="47">
        <v>0.014191106906338694</v>
      </c>
      <c r="AH25" s="46">
        <v>74.56772479317216</v>
      </c>
      <c r="AI25" s="46">
        <v>10.835088147628202</v>
      </c>
      <c r="AJ25" s="46">
        <v>26.82840469477411</v>
      </c>
      <c r="AK25" s="46">
        <v>3.928805347916038</v>
      </c>
      <c r="AL25" s="46">
        <v>18.438374363413114</v>
      </c>
      <c r="AM25" s="46">
        <v>5.0337295874295584</v>
      </c>
      <c r="AN25" s="47">
        <v>1.6901214128035322</v>
      </c>
      <c r="AO25" s="47">
        <v>5.75685903500473</v>
      </c>
      <c r="AP25" s="47">
        <v>0.9638126773888364</v>
      </c>
      <c r="AQ25" s="47">
        <v>5.626749997610925</v>
      </c>
      <c r="AR25" s="47">
        <v>1.1556342254910934</v>
      </c>
      <c r="AS25" s="47">
        <v>3.0737543361715547</v>
      </c>
      <c r="AT25" s="47">
        <v>0.4719618130214157</v>
      </c>
      <c r="AU25" s="47">
        <v>2.8433630866685866</v>
      </c>
      <c r="AV25" s="47">
        <v>0.4030912163957777</v>
      </c>
      <c r="AW25" s="47">
        <v>3.571428571428571</v>
      </c>
      <c r="AX25" s="47">
        <v>1.523393824718328</v>
      </c>
      <c r="AY25" s="47">
        <v>2.7026499819563243</v>
      </c>
      <c r="AZ25" s="47">
        <v>1.0396060892749635</v>
      </c>
      <c r="BA25" s="47">
        <v>0.3129321010115712</v>
      </c>
      <c r="BC25" s="46">
        <f t="shared" si="0"/>
        <v>1.3441753804626062</v>
      </c>
      <c r="BD25" s="46">
        <f t="shared" si="1"/>
        <v>1.7654860536861523</v>
      </c>
      <c r="BE25" s="46">
        <f t="shared" si="2"/>
        <v>4.212848802275923</v>
      </c>
      <c r="BF25" s="47">
        <f t="shared" si="3"/>
        <v>0.3871817353532797</v>
      </c>
      <c r="BG25" s="47">
        <f t="shared" si="4"/>
        <v>0.1287291863784048</v>
      </c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Q25" s="46"/>
      <c r="CR25" s="46"/>
      <c r="CS25" s="46"/>
      <c r="CT25" s="47"/>
      <c r="CU25" s="47"/>
      <c r="CV25" s="46"/>
      <c r="CW25" s="46"/>
      <c r="CX25" s="46"/>
    </row>
    <row r="26" spans="1:102" s="24" customFormat="1" ht="11.25">
      <c r="A26" s="62">
        <v>475279</v>
      </c>
      <c r="B26" s="63" t="s">
        <v>66</v>
      </c>
      <c r="C26" s="63" t="s">
        <v>97</v>
      </c>
      <c r="D26" s="63"/>
      <c r="E26" s="64" t="s">
        <v>46</v>
      </c>
      <c r="F26" s="65">
        <v>48.28</v>
      </c>
      <c r="G26" s="66">
        <v>2.083</v>
      </c>
      <c r="H26" s="65">
        <v>13.73</v>
      </c>
      <c r="I26" s="65">
        <v>13.57</v>
      </c>
      <c r="J26" s="65"/>
      <c r="K26" s="66">
        <v>0.228</v>
      </c>
      <c r="L26" s="65">
        <v>6.09</v>
      </c>
      <c r="M26" s="65">
        <v>11.42</v>
      </c>
      <c r="N26" s="65">
        <v>2.41</v>
      </c>
      <c r="O26" s="66">
        <v>0.427</v>
      </c>
      <c r="P26" s="66">
        <v>0.214</v>
      </c>
      <c r="Q26" s="65">
        <v>0.69</v>
      </c>
      <c r="R26" s="65">
        <f t="shared" si="5"/>
        <v>99.14200000000001</v>
      </c>
      <c r="T26" s="65">
        <v>40.75203252032521</v>
      </c>
      <c r="U26" s="82">
        <v>361.72640509013786</v>
      </c>
      <c r="V26" s="86">
        <v>90.20586472405367</v>
      </c>
      <c r="W26" s="86">
        <v>50.26193001060445</v>
      </c>
      <c r="X26" s="86">
        <v>65.51643690349947</v>
      </c>
      <c r="Y26" s="86">
        <v>176.98833510074232</v>
      </c>
      <c r="Z26" s="86">
        <v>106.45987981618947</v>
      </c>
      <c r="AA26" s="65">
        <v>19.4914235112768</v>
      </c>
      <c r="AB26" s="65">
        <v>7.195711087545658</v>
      </c>
      <c r="AC26" s="82">
        <v>249.31278980308986</v>
      </c>
      <c r="AD26" s="65">
        <v>31.82334227434346</v>
      </c>
      <c r="AE26" s="82">
        <v>136.28363087754587</v>
      </c>
      <c r="AF26" s="65">
        <v>18.29044254925097</v>
      </c>
      <c r="AG26" s="66">
        <v>0.06574761399787911</v>
      </c>
      <c r="AH26" s="65">
        <v>105.15556959454888</v>
      </c>
      <c r="AI26" s="65">
        <v>14.474509401475503</v>
      </c>
      <c r="AJ26" s="65">
        <v>34.05604611362515</v>
      </c>
      <c r="AK26" s="65">
        <v>4.672951650682297</v>
      </c>
      <c r="AL26" s="65">
        <v>20.538796507299026</v>
      </c>
      <c r="AM26" s="65">
        <v>5.032504956429527</v>
      </c>
      <c r="AN26" s="66">
        <v>1.639271827500884</v>
      </c>
      <c r="AO26" s="66">
        <v>5.599151643690351</v>
      </c>
      <c r="AP26" s="66">
        <v>0.9300989749027926</v>
      </c>
      <c r="AQ26" s="66">
        <v>5.553948820120612</v>
      </c>
      <c r="AR26" s="66">
        <v>1.1562275510553142</v>
      </c>
      <c r="AS26" s="66">
        <v>3.100698126546483</v>
      </c>
      <c r="AT26" s="66">
        <v>0.4651499084160802</v>
      </c>
      <c r="AU26" s="66">
        <v>2.88510304762783</v>
      </c>
      <c r="AV26" s="66">
        <v>0.41407413585616065</v>
      </c>
      <c r="AW26" s="66">
        <v>3.4103923647932137</v>
      </c>
      <c r="AX26" s="66">
        <v>1.2725344644750798</v>
      </c>
      <c r="AY26" s="66">
        <v>1.1992872057810673</v>
      </c>
      <c r="AZ26" s="66">
        <v>1.1917960088691797</v>
      </c>
      <c r="BA26" s="66">
        <v>0.3461014065467936</v>
      </c>
      <c r="BC26" s="65">
        <f t="shared" si="0"/>
        <v>1.796110330593447</v>
      </c>
      <c r="BD26" s="65">
        <f t="shared" si="1"/>
        <v>1.6715761126072355</v>
      </c>
      <c r="BE26" s="65">
        <f t="shared" si="2"/>
        <v>4.2825052661869565</v>
      </c>
      <c r="BF26" s="66">
        <f t="shared" si="3"/>
        <v>0.5747492639702099</v>
      </c>
      <c r="BG26" s="66">
        <f t="shared" si="4"/>
        <v>0.2866184448571987</v>
      </c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Q26" s="65"/>
      <c r="CR26" s="65"/>
      <c r="CS26" s="65"/>
      <c r="CT26" s="66"/>
      <c r="CU26" s="66"/>
      <c r="CV26" s="65"/>
      <c r="CW26" s="65"/>
      <c r="CX26" s="65"/>
    </row>
    <row r="27" spans="1:102" s="24" customFormat="1" ht="11.25">
      <c r="A27" s="62">
        <v>475277</v>
      </c>
      <c r="B27" s="63" t="s">
        <v>67</v>
      </c>
      <c r="C27" s="63" t="s">
        <v>97</v>
      </c>
      <c r="D27" s="63"/>
      <c r="E27" s="64" t="s">
        <v>46</v>
      </c>
      <c r="F27" s="65">
        <v>47.87</v>
      </c>
      <c r="G27" s="66">
        <v>1.91</v>
      </c>
      <c r="H27" s="65">
        <v>13.73</v>
      </c>
      <c r="I27" s="65">
        <v>13.56</v>
      </c>
      <c r="J27" s="65"/>
      <c r="K27" s="66">
        <v>0.268</v>
      </c>
      <c r="L27" s="65">
        <v>6.69</v>
      </c>
      <c r="M27" s="65">
        <v>12.1</v>
      </c>
      <c r="N27" s="65">
        <v>2.19</v>
      </c>
      <c r="O27" s="66">
        <v>0.151</v>
      </c>
      <c r="P27" s="66">
        <v>0.186</v>
      </c>
      <c r="Q27" s="65">
        <v>0.84</v>
      </c>
      <c r="R27" s="65">
        <f t="shared" si="5"/>
        <v>99.49499999999999</v>
      </c>
      <c r="T27" s="65">
        <v>44.14168606907257</v>
      </c>
      <c r="U27" s="82">
        <v>368.8405122235157</v>
      </c>
      <c r="V27" s="86">
        <v>69.94609505491724</v>
      </c>
      <c r="W27" s="86">
        <v>50.09429569266589</v>
      </c>
      <c r="X27" s="86">
        <v>65.39115250291036</v>
      </c>
      <c r="Y27" s="86">
        <v>179.35199806360149</v>
      </c>
      <c r="Z27" s="86">
        <v>102.26730971783358</v>
      </c>
      <c r="AA27" s="65">
        <v>18.753525437154206</v>
      </c>
      <c r="AB27" s="65">
        <v>0.6764972189884879</v>
      </c>
      <c r="AC27" s="82">
        <v>205.58903421671346</v>
      </c>
      <c r="AD27" s="65">
        <v>32.67958638635897</v>
      </c>
      <c r="AE27" s="82">
        <v>114.03454028299508</v>
      </c>
      <c r="AF27" s="65">
        <v>12.900687009132794</v>
      </c>
      <c r="AG27" s="66">
        <v>0.018626309662398137</v>
      </c>
      <c r="AH27" s="65">
        <v>62.282961385084086</v>
      </c>
      <c r="AI27" s="65">
        <v>10.31331756105499</v>
      </c>
      <c r="AJ27" s="65">
        <v>25.21133254186886</v>
      </c>
      <c r="AK27" s="65">
        <v>3.567910552776676</v>
      </c>
      <c r="AL27" s="65">
        <v>16.520942213855793</v>
      </c>
      <c r="AM27" s="65">
        <v>4.57053196335476</v>
      </c>
      <c r="AN27" s="66">
        <v>1.5012611563833915</v>
      </c>
      <c r="AO27" s="66">
        <v>5.334109429569266</v>
      </c>
      <c r="AP27" s="66">
        <v>0.8840221187427241</v>
      </c>
      <c r="AQ27" s="66">
        <v>5.450312202349455</v>
      </c>
      <c r="AR27" s="66">
        <v>1.1653961220223565</v>
      </c>
      <c r="AS27" s="66">
        <v>3.1819945673263486</v>
      </c>
      <c r="AT27" s="66">
        <v>0.49476135040745045</v>
      </c>
      <c r="AU27" s="66">
        <v>3.1292706382547952</v>
      </c>
      <c r="AV27" s="66">
        <v>0.453309963244431</v>
      </c>
      <c r="AW27" s="66">
        <v>3.017462165308498</v>
      </c>
      <c r="AX27" s="66">
        <v>0.919409461318658</v>
      </c>
      <c r="AY27" s="66">
        <v>0.7968988154531162</v>
      </c>
      <c r="AZ27" s="66">
        <v>0.8810456132924119</v>
      </c>
      <c r="BA27" s="66">
        <v>0.23794598881909707</v>
      </c>
      <c r="BC27" s="65">
        <f t="shared" si="0"/>
        <v>1.4091103647923233</v>
      </c>
      <c r="BD27" s="65">
        <f t="shared" si="1"/>
        <v>1.4546170951711468</v>
      </c>
      <c r="BE27" s="65">
        <f t="shared" si="2"/>
        <v>3.4894731816616593</v>
      </c>
      <c r="BF27" s="66">
        <f t="shared" si="3"/>
        <v>0.3947628607232852</v>
      </c>
      <c r="BG27" s="66">
        <f t="shared" si="4"/>
        <v>0.29423734689061076</v>
      </c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Q27" s="65"/>
      <c r="CR27" s="65"/>
      <c r="CS27" s="65"/>
      <c r="CT27" s="66"/>
      <c r="CU27" s="66"/>
      <c r="CV27" s="65"/>
      <c r="CW27" s="65"/>
      <c r="CX27" s="65"/>
    </row>
    <row r="28" spans="1:102" s="24" customFormat="1" ht="11.25">
      <c r="A28" s="62">
        <v>475276</v>
      </c>
      <c r="B28" s="63" t="s">
        <v>68</v>
      </c>
      <c r="C28" s="63" t="s">
        <v>97</v>
      </c>
      <c r="D28" s="63"/>
      <c r="E28" s="64" t="s">
        <v>46</v>
      </c>
      <c r="F28" s="65">
        <v>48.31</v>
      </c>
      <c r="G28" s="66">
        <v>2.182</v>
      </c>
      <c r="H28" s="65">
        <v>15.06</v>
      </c>
      <c r="I28" s="65">
        <v>12.62</v>
      </c>
      <c r="J28" s="65"/>
      <c r="K28" s="66">
        <v>0.337</v>
      </c>
      <c r="L28" s="65">
        <v>5.76</v>
      </c>
      <c r="M28" s="65">
        <v>11.2</v>
      </c>
      <c r="N28" s="65">
        <v>2.52</v>
      </c>
      <c r="O28" s="66">
        <v>0.106</v>
      </c>
      <c r="P28" s="66">
        <v>0.2</v>
      </c>
      <c r="Q28" s="65">
        <v>1.06</v>
      </c>
      <c r="R28" s="65">
        <f t="shared" si="5"/>
        <v>99.35500000000002</v>
      </c>
      <c r="T28" s="65">
        <v>45.07066634082763</v>
      </c>
      <c r="U28" s="82">
        <v>404.2179863147605</v>
      </c>
      <c r="V28" s="86">
        <v>53.45849802371541</v>
      </c>
      <c r="W28" s="86">
        <v>46.96578690127077</v>
      </c>
      <c r="X28" s="86">
        <v>55.76930596285435</v>
      </c>
      <c r="Y28" s="86">
        <v>197.14487577790038</v>
      </c>
      <c r="Z28" s="86">
        <v>112.90904436065726</v>
      </c>
      <c r="AA28" s="65">
        <v>21.291733430077294</v>
      </c>
      <c r="AB28" s="65">
        <v>0.3834039317910285</v>
      </c>
      <c r="AC28" s="82">
        <v>216.6244992620704</v>
      </c>
      <c r="AD28" s="65">
        <v>42.749698119717095</v>
      </c>
      <c r="AE28" s="82">
        <v>137.12952605536574</v>
      </c>
      <c r="AF28" s="65">
        <v>13.301116572356918</v>
      </c>
      <c r="AG28" s="66">
        <v>0.006842619745845552</v>
      </c>
      <c r="AH28" s="65">
        <v>46.653563777791646</v>
      </c>
      <c r="AI28" s="65">
        <v>12.626788173094104</v>
      </c>
      <c r="AJ28" s="65">
        <v>28.751100916543265</v>
      </c>
      <c r="AK28" s="65">
        <v>4.133500907694455</v>
      </c>
      <c r="AL28" s="65">
        <v>19.252927351760572</v>
      </c>
      <c r="AM28" s="65">
        <v>5.384844234774107</v>
      </c>
      <c r="AN28" s="66">
        <v>1.7972059302704462</v>
      </c>
      <c r="AO28" s="66">
        <v>6.621700879765395</v>
      </c>
      <c r="AP28" s="66">
        <v>1.1159986966438582</v>
      </c>
      <c r="AQ28" s="66">
        <v>6.823859316527938</v>
      </c>
      <c r="AR28" s="66">
        <v>1.4851953457572604</v>
      </c>
      <c r="AS28" s="66">
        <v>4.089279895731509</v>
      </c>
      <c r="AT28" s="66">
        <v>0.6065049320181286</v>
      </c>
      <c r="AU28" s="66">
        <v>3.7921288622550895</v>
      </c>
      <c r="AV28" s="66">
        <v>0.5609410524234736</v>
      </c>
      <c r="AW28" s="66">
        <v>3.487781036168133</v>
      </c>
      <c r="AX28" s="66">
        <v>0.9353061405847329</v>
      </c>
      <c r="AY28" s="66">
        <v>0.8072074250990116</v>
      </c>
      <c r="AZ28" s="66">
        <v>0.9952901448502621</v>
      </c>
      <c r="BA28" s="66">
        <v>0.24813895781637715</v>
      </c>
      <c r="BC28" s="65">
        <f t="shared" si="0"/>
        <v>1.464310306110658</v>
      </c>
      <c r="BD28" s="65">
        <f t="shared" si="1"/>
        <v>1.4592656657346883</v>
      </c>
      <c r="BE28" s="65">
        <f t="shared" si="2"/>
        <v>3.207730863299795</v>
      </c>
      <c r="BF28" s="66">
        <f t="shared" si="3"/>
        <v>0.31113942688222523</v>
      </c>
      <c r="BG28" s="66">
        <f t="shared" si="4"/>
        <v>0.2610550357471706</v>
      </c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Q28" s="65"/>
      <c r="CR28" s="65"/>
      <c r="CS28" s="65"/>
      <c r="CT28" s="66"/>
      <c r="CU28" s="66"/>
      <c r="CV28" s="65"/>
      <c r="CW28" s="65"/>
      <c r="CX28" s="65"/>
    </row>
    <row r="29" spans="1:102" s="24" customFormat="1" ht="11.25">
      <c r="A29" s="62">
        <v>475275</v>
      </c>
      <c r="B29" s="63" t="s">
        <v>69</v>
      </c>
      <c r="C29" s="63" t="s">
        <v>97</v>
      </c>
      <c r="D29" s="63"/>
      <c r="E29" s="64" t="s">
        <v>46</v>
      </c>
      <c r="F29" s="65">
        <v>47.58</v>
      </c>
      <c r="G29" s="66">
        <v>2.234</v>
      </c>
      <c r="H29" s="65">
        <v>14</v>
      </c>
      <c r="I29" s="65">
        <v>14.45</v>
      </c>
      <c r="J29" s="65"/>
      <c r="K29" s="66">
        <v>0.261</v>
      </c>
      <c r="L29" s="65">
        <v>5.77</v>
      </c>
      <c r="M29" s="65">
        <v>11.55</v>
      </c>
      <c r="N29" s="65">
        <v>2.31</v>
      </c>
      <c r="O29" s="66">
        <v>0.103</v>
      </c>
      <c r="P29" s="66">
        <v>0.201</v>
      </c>
      <c r="Q29" s="65">
        <v>0.81</v>
      </c>
      <c r="R29" s="65">
        <f t="shared" si="5"/>
        <v>99.26899999999998</v>
      </c>
      <c r="T29" s="67">
        <v>45.28249498423617</v>
      </c>
      <c r="U29" s="82">
        <v>416.3757523645744</v>
      </c>
      <c r="V29" s="86">
        <v>44.548394332498404</v>
      </c>
      <c r="W29" s="86">
        <v>56.19002579535684</v>
      </c>
      <c r="X29" s="86">
        <v>49.514187446259676</v>
      </c>
      <c r="Y29" s="86">
        <v>260.49053744583404</v>
      </c>
      <c r="Z29" s="86">
        <v>114.77398354010563</v>
      </c>
      <c r="AA29" s="67">
        <v>20.212567923340806</v>
      </c>
      <c r="AB29" s="67">
        <v>0.37259959873889364</v>
      </c>
      <c r="AC29" s="82">
        <v>204.52851820005733</v>
      </c>
      <c r="AD29" s="67">
        <v>43.94820696980426</v>
      </c>
      <c r="AE29" s="82">
        <v>141.78050012853356</v>
      </c>
      <c r="AF29" s="67">
        <v>13.675172271807975</v>
      </c>
      <c r="AG29" s="66">
        <v>0.010318142734307825</v>
      </c>
      <c r="AH29" s="67">
        <v>34.80360769104115</v>
      </c>
      <c r="AI29" s="67">
        <v>11.710537264582696</v>
      </c>
      <c r="AJ29" s="67">
        <v>26.932480866315352</v>
      </c>
      <c r="AK29" s="67">
        <v>4.08473727476307</v>
      </c>
      <c r="AL29" s="67">
        <v>19.02636248879457</v>
      </c>
      <c r="AM29" s="67">
        <v>5.379640360387304</v>
      </c>
      <c r="AN29" s="66">
        <v>1.8083619948409289</v>
      </c>
      <c r="AO29" s="66">
        <v>6.70335339638865</v>
      </c>
      <c r="AP29" s="66">
        <v>1.1249641731155058</v>
      </c>
      <c r="AQ29" s="66">
        <v>7.126293024831288</v>
      </c>
      <c r="AR29" s="66">
        <v>1.5384757625347867</v>
      </c>
      <c r="AS29" s="66">
        <v>4.260712238463743</v>
      </c>
      <c r="AT29" s="66">
        <v>0.649769405143438</v>
      </c>
      <c r="AU29" s="66">
        <v>3.988934165763206</v>
      </c>
      <c r="AV29" s="66">
        <v>0.5982204102138019</v>
      </c>
      <c r="AW29" s="66">
        <v>3.6448839208942387</v>
      </c>
      <c r="AX29" s="66">
        <v>0.9428984600953647</v>
      </c>
      <c r="AY29" s="66">
        <v>0.644440701704621</v>
      </c>
      <c r="AZ29" s="66">
        <v>1.0572187915266162</v>
      </c>
      <c r="BA29" s="66">
        <v>0.2863001143310687</v>
      </c>
      <c r="BC29" s="65">
        <f t="shared" si="0"/>
        <v>1.3593677005822649</v>
      </c>
      <c r="BD29" s="65">
        <f t="shared" si="1"/>
        <v>1.3852013945697481</v>
      </c>
      <c r="BE29" s="65">
        <f t="shared" si="2"/>
        <v>3.226081560641313</v>
      </c>
      <c r="BF29" s="66">
        <f t="shared" si="3"/>
        <v>0.31116564735402863</v>
      </c>
      <c r="BG29" s="66">
        <f t="shared" si="4"/>
        <v>0.25633498660145837</v>
      </c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Q29" s="65"/>
      <c r="CR29" s="65"/>
      <c r="CS29" s="65"/>
      <c r="CT29" s="66"/>
      <c r="CU29" s="66"/>
      <c r="CV29" s="65"/>
      <c r="CW29" s="65"/>
      <c r="CX29" s="65"/>
    </row>
    <row r="30" spans="1:102" s="24" customFormat="1" ht="11.25">
      <c r="A30" s="62">
        <v>475267</v>
      </c>
      <c r="B30" s="63" t="s">
        <v>70</v>
      </c>
      <c r="C30" s="63" t="s">
        <v>97</v>
      </c>
      <c r="D30" s="63"/>
      <c r="E30" s="64" t="s">
        <v>46</v>
      </c>
      <c r="F30" s="65">
        <v>49.22</v>
      </c>
      <c r="G30" s="66">
        <v>2.077</v>
      </c>
      <c r="H30" s="65">
        <v>13.64</v>
      </c>
      <c r="I30" s="65">
        <v>13.95</v>
      </c>
      <c r="J30" s="65"/>
      <c r="K30" s="66">
        <v>0.219</v>
      </c>
      <c r="L30" s="65">
        <v>5.86</v>
      </c>
      <c r="M30" s="65">
        <v>11.08</v>
      </c>
      <c r="N30" s="65">
        <v>2.52</v>
      </c>
      <c r="O30" s="66">
        <v>0.172</v>
      </c>
      <c r="P30" s="66">
        <v>0.209</v>
      </c>
      <c r="Q30" s="65">
        <v>0.59</v>
      </c>
      <c r="R30" s="65">
        <f t="shared" si="5"/>
        <v>99.53699999999999</v>
      </c>
      <c r="T30" s="67">
        <v>43.24635922330097</v>
      </c>
      <c r="U30" s="82">
        <v>377.1320388349515</v>
      </c>
      <c r="V30" s="86">
        <v>52.770156184043906</v>
      </c>
      <c r="W30" s="86">
        <v>47.15533980582524</v>
      </c>
      <c r="X30" s="86">
        <v>45.70485436893204</v>
      </c>
      <c r="Y30" s="86">
        <v>208.6417379602038</v>
      </c>
      <c r="Z30" s="86">
        <v>116.03213129912162</v>
      </c>
      <c r="AA30" s="67">
        <v>19.54058652787509</v>
      </c>
      <c r="AB30" s="67">
        <v>3.197411003236246</v>
      </c>
      <c r="AC30" s="82">
        <v>213.98914905768135</v>
      </c>
      <c r="AD30" s="67">
        <v>35.41633352370075</v>
      </c>
      <c r="AE30" s="82">
        <v>142.5943349014113</v>
      </c>
      <c r="AF30" s="67">
        <v>16.626555449200055</v>
      </c>
      <c r="AG30" s="66">
        <v>0.11553398058252427</v>
      </c>
      <c r="AH30" s="67">
        <v>84.89671555463748</v>
      </c>
      <c r="AI30" s="67">
        <v>13.244597557156279</v>
      </c>
      <c r="AJ30" s="67">
        <v>30.51512063827742</v>
      </c>
      <c r="AK30" s="67">
        <v>4.063800277392511</v>
      </c>
      <c r="AL30" s="67">
        <v>18.597397231976867</v>
      </c>
      <c r="AM30" s="67">
        <v>4.865977205571971</v>
      </c>
      <c r="AN30" s="66">
        <v>1.631270226537217</v>
      </c>
      <c r="AO30" s="66">
        <v>5.804854368932039</v>
      </c>
      <c r="AP30" s="66">
        <v>0.9870550161812299</v>
      </c>
      <c r="AQ30" s="66">
        <v>5.917426694125723</v>
      </c>
      <c r="AR30" s="66">
        <v>1.2777951769495772</v>
      </c>
      <c r="AS30" s="66">
        <v>3.4850323624595476</v>
      </c>
      <c r="AT30" s="66">
        <v>0.5339805825242718</v>
      </c>
      <c r="AU30" s="66">
        <v>3.3663993246095396</v>
      </c>
      <c r="AV30" s="66">
        <v>0.49220028362604995</v>
      </c>
      <c r="AW30" s="66">
        <v>3.6116504854368934</v>
      </c>
      <c r="AX30" s="66">
        <v>1.128640776699029</v>
      </c>
      <c r="AY30" s="66">
        <v>1.058953057751977</v>
      </c>
      <c r="AZ30" s="66">
        <v>1.280891438658429</v>
      </c>
      <c r="BA30" s="66">
        <v>0.35847647498132934</v>
      </c>
      <c r="BC30" s="65">
        <f t="shared" si="0"/>
        <v>1.6997383211160535</v>
      </c>
      <c r="BD30" s="65">
        <f t="shared" si="1"/>
        <v>1.457912634983428</v>
      </c>
      <c r="BE30" s="65">
        <f t="shared" si="2"/>
        <v>4.026230857747785</v>
      </c>
      <c r="BF30" s="66">
        <f t="shared" si="3"/>
        <v>0.4694600991961378</v>
      </c>
      <c r="BG30" s="66">
        <f t="shared" si="4"/>
        <v>0.25019323398025906</v>
      </c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Q30" s="65"/>
      <c r="CR30" s="65"/>
      <c r="CS30" s="65"/>
      <c r="CT30" s="66"/>
      <c r="CU30" s="66"/>
      <c r="CV30" s="65"/>
      <c r="CW30" s="65"/>
      <c r="CX30" s="65"/>
    </row>
    <row r="31" spans="1:102" s="24" customFormat="1" ht="11.25">
      <c r="A31" s="62">
        <v>475268</v>
      </c>
      <c r="B31" s="63" t="s">
        <v>71</v>
      </c>
      <c r="C31" s="63" t="s">
        <v>97</v>
      </c>
      <c r="D31" s="63"/>
      <c r="E31" s="64" t="s">
        <v>46</v>
      </c>
      <c r="F31" s="65">
        <v>48.66</v>
      </c>
      <c r="G31" s="66">
        <v>2.047</v>
      </c>
      <c r="H31" s="65">
        <v>13.65</v>
      </c>
      <c r="I31" s="65">
        <v>14.23</v>
      </c>
      <c r="J31" s="65"/>
      <c r="K31" s="66">
        <v>0.223</v>
      </c>
      <c r="L31" s="65">
        <v>6.19</v>
      </c>
      <c r="M31" s="65">
        <v>11.13</v>
      </c>
      <c r="N31" s="65">
        <v>2.47</v>
      </c>
      <c r="O31" s="66">
        <v>0.164</v>
      </c>
      <c r="P31" s="66">
        <v>0.201</v>
      </c>
      <c r="Q31" s="65">
        <v>0.45</v>
      </c>
      <c r="R31" s="65">
        <f t="shared" si="5"/>
        <v>99.41499999999999</v>
      </c>
      <c r="T31" s="67">
        <v>43.001064476885645</v>
      </c>
      <c r="U31" s="82">
        <v>381.26399026763994</v>
      </c>
      <c r="V31" s="86">
        <v>58.80540569131492</v>
      </c>
      <c r="W31" s="86">
        <v>48.626520681265205</v>
      </c>
      <c r="X31" s="86">
        <v>49.409975669099765</v>
      </c>
      <c r="Y31" s="86">
        <v>189.8520873985209</v>
      </c>
      <c r="Z31" s="86">
        <v>105.02404124666899</v>
      </c>
      <c r="AA31" s="67">
        <v>19.386961647477868</v>
      </c>
      <c r="AB31" s="67">
        <v>0.9502568261692349</v>
      </c>
      <c r="AC31" s="82">
        <v>205.2096751109203</v>
      </c>
      <c r="AD31" s="67">
        <v>33.75983970230428</v>
      </c>
      <c r="AE31" s="82">
        <v>131.88852936012242</v>
      </c>
      <c r="AF31" s="67">
        <v>15.165690003769578</v>
      </c>
      <c r="AG31" s="66">
        <v>0.020681265206812655</v>
      </c>
      <c r="AH31" s="67">
        <v>76.39773256716883</v>
      </c>
      <c r="AI31" s="67">
        <v>12.11835805666745</v>
      </c>
      <c r="AJ31" s="67">
        <v>28.252366842523674</v>
      </c>
      <c r="AK31" s="67">
        <v>3.802037378679714</v>
      </c>
      <c r="AL31" s="67">
        <v>17.646373660506292</v>
      </c>
      <c r="AM31" s="67">
        <v>4.640061356183223</v>
      </c>
      <c r="AN31" s="66">
        <v>1.6081204379562044</v>
      </c>
      <c r="AO31" s="66">
        <v>5.518248175182482</v>
      </c>
      <c r="AP31" s="66">
        <v>0.950425790754258</v>
      </c>
      <c r="AQ31" s="66">
        <v>5.753397724200645</v>
      </c>
      <c r="AR31" s="66">
        <v>1.2073882217513017</v>
      </c>
      <c r="AS31" s="66">
        <v>3.38985198702352</v>
      </c>
      <c r="AT31" s="66">
        <v>0.5184140676841408</v>
      </c>
      <c r="AU31" s="66">
        <v>3.194752988469269</v>
      </c>
      <c r="AV31" s="66">
        <v>0.48290002460428116</v>
      </c>
      <c r="AW31" s="66">
        <v>3.4391727493917275</v>
      </c>
      <c r="AX31" s="66">
        <v>1.1543353240433534</v>
      </c>
      <c r="AY31" s="66">
        <v>1.0309278350515465</v>
      </c>
      <c r="AZ31" s="66">
        <v>1.1612475116124752</v>
      </c>
      <c r="BA31" s="66">
        <v>0.3061415470174595</v>
      </c>
      <c r="BC31" s="65">
        <f t="shared" si="0"/>
        <v>1.6309228834384641</v>
      </c>
      <c r="BD31" s="65">
        <f t="shared" si="1"/>
        <v>1.412622214332532</v>
      </c>
      <c r="BE31" s="65">
        <f t="shared" si="2"/>
        <v>3.906669300657857</v>
      </c>
      <c r="BF31" s="66">
        <f t="shared" si="3"/>
        <v>0.44922280844640505</v>
      </c>
      <c r="BG31" s="66">
        <f t="shared" si="4"/>
        <v>0.2561930310667411</v>
      </c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Q31" s="65"/>
      <c r="CR31" s="65"/>
      <c r="CS31" s="65"/>
      <c r="CT31" s="66"/>
      <c r="CU31" s="66"/>
      <c r="CV31" s="65"/>
      <c r="CW31" s="65"/>
      <c r="CX31" s="65"/>
    </row>
    <row r="32" spans="1:102" s="24" customFormat="1" ht="11.25">
      <c r="A32" s="62">
        <v>475261</v>
      </c>
      <c r="B32" s="63" t="s">
        <v>72</v>
      </c>
      <c r="C32" s="63" t="s">
        <v>97</v>
      </c>
      <c r="D32" s="63"/>
      <c r="E32" s="64" t="s">
        <v>46</v>
      </c>
      <c r="F32" s="65">
        <v>48.95</v>
      </c>
      <c r="G32" s="66">
        <v>2.897</v>
      </c>
      <c r="H32" s="65">
        <v>13.09</v>
      </c>
      <c r="I32" s="65">
        <v>15.57</v>
      </c>
      <c r="J32" s="65"/>
      <c r="K32" s="66">
        <v>0.239</v>
      </c>
      <c r="L32" s="65">
        <v>5.08</v>
      </c>
      <c r="M32" s="65">
        <v>9.39</v>
      </c>
      <c r="N32" s="65">
        <v>2.78</v>
      </c>
      <c r="O32" s="66">
        <v>0.553</v>
      </c>
      <c r="P32" s="66">
        <v>0.375</v>
      </c>
      <c r="Q32" s="65">
        <v>0.16</v>
      </c>
      <c r="R32" s="65">
        <f t="shared" si="5"/>
        <v>99.084</v>
      </c>
      <c r="T32" s="67">
        <v>37.38266029047114</v>
      </c>
      <c r="U32" s="82">
        <v>386.34218916046757</v>
      </c>
      <c r="V32" s="86">
        <v>34.05604583468096</v>
      </c>
      <c r="W32" s="86">
        <v>42.628055260361315</v>
      </c>
      <c r="X32" s="86">
        <v>36.46546227417641</v>
      </c>
      <c r="Y32" s="86">
        <v>213.88348186572108</v>
      </c>
      <c r="Z32" s="86">
        <v>128.0780324882344</v>
      </c>
      <c r="AA32" s="67">
        <v>20.563778388860282</v>
      </c>
      <c r="AB32" s="67">
        <v>5.706695005313496</v>
      </c>
      <c r="AC32" s="82">
        <v>206.5533120793482</v>
      </c>
      <c r="AD32" s="67">
        <v>49.99687441395262</v>
      </c>
      <c r="AE32" s="82">
        <v>249.42208880659967</v>
      </c>
      <c r="AF32" s="67">
        <v>32.36293424735448</v>
      </c>
      <c r="AG32" s="66">
        <v>0.0669500531349628</v>
      </c>
      <c r="AH32" s="67">
        <v>156.81031948809553</v>
      </c>
      <c r="AI32" s="67">
        <v>24.325528778581464</v>
      </c>
      <c r="AJ32" s="67">
        <v>55.69068086404815</v>
      </c>
      <c r="AK32" s="67">
        <v>7.428384580350573</v>
      </c>
      <c r="AL32" s="67">
        <v>32.730006557080515</v>
      </c>
      <c r="AM32" s="67">
        <v>7.926350321119992</v>
      </c>
      <c r="AN32" s="66">
        <v>2.355650017711654</v>
      </c>
      <c r="AO32" s="66">
        <v>8.976620616365567</v>
      </c>
      <c r="AP32" s="66">
        <v>1.4656393907190932</v>
      </c>
      <c r="AQ32" s="66">
        <v>8.981418864521947</v>
      </c>
      <c r="AR32" s="66">
        <v>1.8785780398340814</v>
      </c>
      <c r="AS32" s="66">
        <v>5.129737867516826</v>
      </c>
      <c r="AT32" s="66">
        <v>0.783740701381509</v>
      </c>
      <c r="AU32" s="66">
        <v>4.839902046851176</v>
      </c>
      <c r="AV32" s="66">
        <v>0.7118413354189302</v>
      </c>
      <c r="AW32" s="66">
        <v>6.1997874601487775</v>
      </c>
      <c r="AX32" s="66">
        <v>2.4466235146362667</v>
      </c>
      <c r="AY32" s="66">
        <v>1.9983128279851443</v>
      </c>
      <c r="AZ32" s="66">
        <v>2.7086754902907932</v>
      </c>
      <c r="BA32" s="66">
        <v>0.736882670995317</v>
      </c>
      <c r="BC32" s="65">
        <f t="shared" si="0"/>
        <v>1.916471635866974</v>
      </c>
      <c r="BD32" s="65">
        <f t="shared" si="1"/>
        <v>1.5588764575696517</v>
      </c>
      <c r="BE32" s="65">
        <f t="shared" si="2"/>
        <v>4.988753631706896</v>
      </c>
      <c r="BF32" s="66">
        <f t="shared" si="3"/>
        <v>0.6472991487308447</v>
      </c>
      <c r="BG32" s="66">
        <f t="shared" si="4"/>
        <v>0.21096028653078358</v>
      </c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Q32" s="65"/>
      <c r="CR32" s="65"/>
      <c r="CS32" s="65"/>
      <c r="CT32" s="66"/>
      <c r="CU32" s="66"/>
      <c r="CV32" s="65"/>
      <c r="CW32" s="65"/>
      <c r="CX32" s="65"/>
    </row>
    <row r="33" spans="1:102" s="55" customFormat="1" ht="11.25">
      <c r="A33" s="59">
        <v>475251</v>
      </c>
      <c r="B33" s="52" t="s">
        <v>73</v>
      </c>
      <c r="C33" s="52" t="s">
        <v>97</v>
      </c>
      <c r="D33" s="52"/>
      <c r="E33" s="53" t="s">
        <v>46</v>
      </c>
      <c r="F33" s="54">
        <v>46.98</v>
      </c>
      <c r="G33" s="56">
        <v>2.674</v>
      </c>
      <c r="H33" s="54">
        <v>13.34</v>
      </c>
      <c r="I33" s="54">
        <v>15.25</v>
      </c>
      <c r="J33" s="54"/>
      <c r="K33" s="56">
        <v>0.239</v>
      </c>
      <c r="L33" s="54">
        <v>5.67</v>
      </c>
      <c r="M33" s="54">
        <v>10.88</v>
      </c>
      <c r="N33" s="54">
        <v>2.47</v>
      </c>
      <c r="O33" s="56">
        <v>0.156</v>
      </c>
      <c r="P33" s="56">
        <v>0.285</v>
      </c>
      <c r="Q33" s="54">
        <v>0.58</v>
      </c>
      <c r="R33" s="54">
        <f t="shared" si="5"/>
        <v>98.524</v>
      </c>
      <c r="T33" s="57">
        <v>41.26436103242053</v>
      </c>
      <c r="U33" s="83">
        <v>399.7582625118036</v>
      </c>
      <c r="V33" s="87">
        <v>83.13523832984357</v>
      </c>
      <c r="W33" s="87">
        <v>47.05571293673277</v>
      </c>
      <c r="X33" s="87">
        <v>52.3777148253069</v>
      </c>
      <c r="Y33" s="87">
        <v>317.71239446890866</v>
      </c>
      <c r="Z33" s="87">
        <v>123.06308736903638</v>
      </c>
      <c r="AA33" s="57">
        <v>20.782103326421545</v>
      </c>
      <c r="AB33" s="57">
        <v>0.9663204280768022</v>
      </c>
      <c r="AC33" s="83">
        <v>241.4412412746024</v>
      </c>
      <c r="AD33" s="57">
        <v>40.37882575126368</v>
      </c>
      <c r="AE33" s="83">
        <v>188.32588612092718</v>
      </c>
      <c r="AF33" s="57">
        <v>22.22532551304047</v>
      </c>
      <c r="AG33" s="56">
        <v>0.04343720491029273</v>
      </c>
      <c r="AH33" s="57">
        <v>73.50370682900369</v>
      </c>
      <c r="AI33" s="57">
        <v>17.122056718145544</v>
      </c>
      <c r="AJ33" s="57">
        <v>40.60464290055069</v>
      </c>
      <c r="AK33" s="57">
        <v>5.685438263341947</v>
      </c>
      <c r="AL33" s="57">
        <v>25.514837361621765</v>
      </c>
      <c r="AM33" s="57">
        <v>6.56279508970727</v>
      </c>
      <c r="AN33" s="56">
        <v>2.040053509600252</v>
      </c>
      <c r="AO33" s="56">
        <v>7.417374881964118</v>
      </c>
      <c r="AP33" s="56">
        <v>1.212818696883853</v>
      </c>
      <c r="AQ33" s="56">
        <v>7.25479535677836</v>
      </c>
      <c r="AR33" s="56">
        <v>1.4834445155198148</v>
      </c>
      <c r="AS33" s="56">
        <v>4.051581680830973</v>
      </c>
      <c r="AT33" s="56">
        <v>0.5987638423899048</v>
      </c>
      <c r="AU33" s="56">
        <v>3.7104323192511397</v>
      </c>
      <c r="AV33" s="56">
        <v>0.5571505872616737</v>
      </c>
      <c r="AW33" s="56">
        <v>4.839471199244571</v>
      </c>
      <c r="AX33" s="56">
        <v>1.5376856382522106</v>
      </c>
      <c r="AY33" s="56">
        <v>1.7590997147668976</v>
      </c>
      <c r="AZ33" s="56">
        <v>1.6192377028071079</v>
      </c>
      <c r="BA33" s="56">
        <v>0.47629424399962644</v>
      </c>
      <c r="BC33" s="54">
        <f t="shared" si="0"/>
        <v>1.6292227141112756</v>
      </c>
      <c r="BD33" s="54">
        <f t="shared" si="1"/>
        <v>1.645734097819996</v>
      </c>
      <c r="BE33" s="54">
        <f t="shared" si="2"/>
        <v>4.663976294928125</v>
      </c>
      <c r="BF33" s="56">
        <f t="shared" si="3"/>
        <v>0.5504203032042088</v>
      </c>
      <c r="BG33" s="56">
        <f t="shared" si="4"/>
        <v>0.19668228314588787</v>
      </c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Q33" s="54"/>
      <c r="CR33" s="54"/>
      <c r="CS33" s="54"/>
      <c r="CT33" s="56"/>
      <c r="CU33" s="56"/>
      <c r="CV33" s="54"/>
      <c r="CW33" s="54"/>
      <c r="CX33" s="54"/>
    </row>
    <row r="34" spans="1:102" s="55" customFormat="1" ht="11.25">
      <c r="A34" s="59">
        <v>475269</v>
      </c>
      <c r="B34" s="52" t="s">
        <v>73</v>
      </c>
      <c r="C34" s="52" t="s">
        <v>97</v>
      </c>
      <c r="D34" s="78" t="s">
        <v>99</v>
      </c>
      <c r="E34" s="53" t="s">
        <v>46</v>
      </c>
      <c r="F34" s="54">
        <v>47.81</v>
      </c>
      <c r="G34" s="56">
        <v>2.682</v>
      </c>
      <c r="H34" s="54">
        <v>13.36</v>
      </c>
      <c r="I34" s="54">
        <v>14.96</v>
      </c>
      <c r="J34" s="54"/>
      <c r="K34" s="56">
        <v>0.24</v>
      </c>
      <c r="L34" s="54">
        <v>5.51</v>
      </c>
      <c r="M34" s="54">
        <v>10.79</v>
      </c>
      <c r="N34" s="54">
        <v>2.61</v>
      </c>
      <c r="O34" s="56">
        <v>0.232</v>
      </c>
      <c r="P34" s="56">
        <v>0.28</v>
      </c>
      <c r="Q34" s="54">
        <v>0.48</v>
      </c>
      <c r="R34" s="54">
        <f t="shared" si="5"/>
        <v>98.95400000000001</v>
      </c>
      <c r="T34" s="57">
        <v>38.78621143717081</v>
      </c>
      <c r="U34" s="83">
        <v>406.46952595936796</v>
      </c>
      <c r="V34" s="87">
        <v>83.51285700264991</v>
      </c>
      <c r="W34" s="87">
        <v>47.89729119638826</v>
      </c>
      <c r="X34" s="87">
        <v>51.29683972911964</v>
      </c>
      <c r="Y34" s="87">
        <v>233.9919093489484</v>
      </c>
      <c r="Z34" s="87">
        <v>120.24481350102118</v>
      </c>
      <c r="AA34" s="57">
        <v>20.96646575597496</v>
      </c>
      <c r="AB34" s="57">
        <v>0.9217456734386756</v>
      </c>
      <c r="AC34" s="83">
        <v>237.07011021112737</v>
      </c>
      <c r="AD34" s="57">
        <v>41.10343911831098</v>
      </c>
      <c r="AE34" s="83">
        <v>187.55556072700193</v>
      </c>
      <c r="AF34" s="57">
        <v>21.68791530219693</v>
      </c>
      <c r="AG34" s="56">
        <v>0.02708803611738149</v>
      </c>
      <c r="AH34" s="57">
        <v>97.1579174871524</v>
      </c>
      <c r="AI34" s="57">
        <v>17.439743683099103</v>
      </c>
      <c r="AJ34" s="57">
        <v>41.40806383121383</v>
      </c>
      <c r="AK34" s="57">
        <v>5.7165182447349485</v>
      </c>
      <c r="AL34" s="57">
        <v>25.31578694587196</v>
      </c>
      <c r="AM34" s="57">
        <v>6.462852095396997</v>
      </c>
      <c r="AN34" s="56">
        <v>2.049238148984199</v>
      </c>
      <c r="AO34" s="56">
        <v>7.391647855530475</v>
      </c>
      <c r="AP34" s="56">
        <v>1.2168453724604964</v>
      </c>
      <c r="AQ34" s="56">
        <v>7.224616366828557</v>
      </c>
      <c r="AR34" s="56">
        <v>1.4684822447146773</v>
      </c>
      <c r="AS34" s="56">
        <v>4.086719337848006</v>
      </c>
      <c r="AT34" s="56">
        <v>0.589985635132362</v>
      </c>
      <c r="AU34" s="56">
        <v>3.632593973893414</v>
      </c>
      <c r="AV34" s="56">
        <v>0.5320212037436275</v>
      </c>
      <c r="AW34" s="56">
        <v>4.761851015801355</v>
      </c>
      <c r="AX34" s="56">
        <v>1.4582905807510775</v>
      </c>
      <c r="AY34" s="56">
        <v>1.2752786763165858</v>
      </c>
      <c r="AZ34" s="56">
        <v>1.6327211163554276</v>
      </c>
      <c r="BA34" s="56">
        <v>0.46511051025723715</v>
      </c>
      <c r="BC34" s="54">
        <f t="shared" si="0"/>
        <v>1.6851138574941977</v>
      </c>
      <c r="BD34" s="54">
        <f t="shared" si="1"/>
        <v>1.7174905563285536</v>
      </c>
      <c r="BE34" s="54">
        <f t="shared" si="2"/>
        <v>4.563013819528514</v>
      </c>
      <c r="BF34" s="56">
        <f t="shared" si="3"/>
        <v>0.527642352256001</v>
      </c>
      <c r="BG34" s="56">
        <f t="shared" si="4"/>
        <v>0.1965762223494114</v>
      </c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Q34" s="54"/>
      <c r="CR34" s="54"/>
      <c r="CS34" s="54"/>
      <c r="CT34" s="56"/>
      <c r="CU34" s="56"/>
      <c r="CV34" s="54"/>
      <c r="CW34" s="54"/>
      <c r="CX34" s="54"/>
    </row>
    <row r="35" spans="1:102" s="55" customFormat="1" ht="11.25">
      <c r="A35" s="59">
        <v>475250</v>
      </c>
      <c r="B35" s="52" t="s">
        <v>74</v>
      </c>
      <c r="C35" s="52" t="s">
        <v>97</v>
      </c>
      <c r="D35" s="52"/>
      <c r="E35" s="53" t="s">
        <v>46</v>
      </c>
      <c r="F35" s="54">
        <v>45.62</v>
      </c>
      <c r="G35" s="56">
        <v>3.01</v>
      </c>
      <c r="H35" s="54">
        <v>15.51</v>
      </c>
      <c r="I35" s="54">
        <v>13.53</v>
      </c>
      <c r="J35" s="54"/>
      <c r="K35" s="56">
        <v>0.285</v>
      </c>
      <c r="L35" s="54">
        <v>5.16</v>
      </c>
      <c r="M35" s="54">
        <v>9.81</v>
      </c>
      <c r="N35" s="54">
        <v>2.93</v>
      </c>
      <c r="O35" s="56">
        <v>0.168</v>
      </c>
      <c r="P35" s="56">
        <v>0.381</v>
      </c>
      <c r="Q35" s="54">
        <v>2.69</v>
      </c>
      <c r="R35" s="54">
        <f t="shared" si="5"/>
        <v>99.09400000000001</v>
      </c>
      <c r="T35" s="57">
        <v>47.510881392818284</v>
      </c>
      <c r="U35" s="83">
        <v>449.0631120783461</v>
      </c>
      <c r="V35" s="87">
        <v>96.72020627335952</v>
      </c>
      <c r="W35" s="87">
        <v>32.54189336235038</v>
      </c>
      <c r="X35" s="87">
        <v>51.990206746463556</v>
      </c>
      <c r="Y35" s="87">
        <v>250.1524472360185</v>
      </c>
      <c r="Z35" s="87">
        <v>151.60371003678947</v>
      </c>
      <c r="AA35" s="57">
        <v>24.621114389239764</v>
      </c>
      <c r="AB35" s="57">
        <v>0.8414943779470438</v>
      </c>
      <c r="AC35" s="83">
        <v>267.6321235784847</v>
      </c>
      <c r="AD35" s="57">
        <v>48.96370735454138</v>
      </c>
      <c r="AE35" s="83">
        <v>211.6890838315964</v>
      </c>
      <c r="AF35" s="57">
        <v>24.38811322778893</v>
      </c>
      <c r="AG35" s="56">
        <v>0.007616974972796518</v>
      </c>
      <c r="AH35" s="57">
        <v>92.12256615655315</v>
      </c>
      <c r="AI35" s="57">
        <v>25.18632922648508</v>
      </c>
      <c r="AJ35" s="57">
        <v>52.49922968357772</v>
      </c>
      <c r="AK35" s="57">
        <v>6.850494445706634</v>
      </c>
      <c r="AL35" s="57">
        <v>30.96219294793138</v>
      </c>
      <c r="AM35" s="57">
        <v>7.621706013152292</v>
      </c>
      <c r="AN35" s="56">
        <v>2.506120783460283</v>
      </c>
      <c r="AO35" s="56">
        <v>8.89336235038085</v>
      </c>
      <c r="AP35" s="56">
        <v>1.4191149800507799</v>
      </c>
      <c r="AQ35" s="56">
        <v>8.229190710148274</v>
      </c>
      <c r="AR35" s="56">
        <v>1.7340025974937694</v>
      </c>
      <c r="AS35" s="56">
        <v>4.627992383025028</v>
      </c>
      <c r="AT35" s="56">
        <v>0.687506182609556</v>
      </c>
      <c r="AU35" s="56">
        <v>4.080522306855277</v>
      </c>
      <c r="AV35" s="56">
        <v>0.6021200376569549</v>
      </c>
      <c r="AW35" s="56">
        <v>5.325353645266595</v>
      </c>
      <c r="AX35" s="56">
        <v>1.4999010782471067</v>
      </c>
      <c r="AY35" s="56">
        <v>1.049998317310389</v>
      </c>
      <c r="AZ35" s="56">
        <v>1.8065585122168366</v>
      </c>
      <c r="BA35" s="56">
        <v>0.5213502493154288</v>
      </c>
      <c r="BC35" s="54">
        <f t="shared" si="0"/>
        <v>2.0636025334085506</v>
      </c>
      <c r="BD35" s="54">
        <f t="shared" si="1"/>
        <v>1.8258493368401465</v>
      </c>
      <c r="BE35" s="54">
        <f t="shared" si="2"/>
        <v>4.323387571508355</v>
      </c>
      <c r="BF35" s="56">
        <f t="shared" si="3"/>
        <v>0.49808551160550424</v>
      </c>
      <c r="BG35" s="56">
        <f t="shared" si="4"/>
        <v>0.21652150316335406</v>
      </c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Q35" s="54"/>
      <c r="CR35" s="54"/>
      <c r="CS35" s="54"/>
      <c r="CT35" s="56"/>
      <c r="CU35" s="56"/>
      <c r="CV35" s="54"/>
      <c r="CW35" s="54"/>
      <c r="CX35" s="54"/>
    </row>
    <row r="36" spans="1:102" s="5" customFormat="1" ht="11.25">
      <c r="A36" s="2"/>
      <c r="B36" s="6"/>
      <c r="C36" s="6"/>
      <c r="D36" s="6"/>
      <c r="R36" s="50"/>
      <c r="U36" s="37"/>
      <c r="V36" s="38"/>
      <c r="W36" s="38"/>
      <c r="X36" s="38"/>
      <c r="Y36" s="38"/>
      <c r="Z36" s="38"/>
      <c r="AC36" s="37"/>
      <c r="AE36" s="37"/>
      <c r="BC36" s="46"/>
      <c r="BD36" s="46"/>
      <c r="BE36" s="46"/>
      <c r="BF36" s="47"/>
      <c r="BG36" s="47"/>
      <c r="CQ36" s="7"/>
      <c r="CR36" s="7"/>
      <c r="CS36" s="7"/>
      <c r="CT36" s="8"/>
      <c r="CU36" s="8"/>
      <c r="CV36" s="7"/>
      <c r="CW36" s="7"/>
      <c r="CX36" s="46"/>
    </row>
    <row r="37" spans="1:102" s="48" customFormat="1" ht="11.25">
      <c r="A37" s="60">
        <v>116378</v>
      </c>
      <c r="B37" s="44" t="s">
        <v>75</v>
      </c>
      <c r="C37" s="44" t="s">
        <v>96</v>
      </c>
      <c r="D37" s="44"/>
      <c r="E37" s="45" t="s">
        <v>46</v>
      </c>
      <c r="F37" s="46">
        <v>48.6</v>
      </c>
      <c r="G37" s="46">
        <v>2.21</v>
      </c>
      <c r="H37" s="46">
        <v>13.55</v>
      </c>
      <c r="I37" s="46">
        <v>5.7</v>
      </c>
      <c r="J37" s="46">
        <v>7.31</v>
      </c>
      <c r="K37" s="46">
        <v>0.21</v>
      </c>
      <c r="L37" s="46">
        <v>6.44</v>
      </c>
      <c r="M37" s="46">
        <v>11.58</v>
      </c>
      <c r="N37" s="46">
        <v>2.49</v>
      </c>
      <c r="O37" s="46">
        <v>0.28</v>
      </c>
      <c r="P37" s="46">
        <v>0.21</v>
      </c>
      <c r="Q37" s="46">
        <v>1.68</v>
      </c>
      <c r="R37" s="46">
        <v>100.26</v>
      </c>
      <c r="T37" s="49">
        <v>43.0577849117175</v>
      </c>
      <c r="U37" s="81">
        <v>371.34492481203006</v>
      </c>
      <c r="V37" s="85">
        <v>157.761995194171</v>
      </c>
      <c r="W37" s="85">
        <v>61.13434095442689</v>
      </c>
      <c r="X37" s="85">
        <v>76.96893749525329</v>
      </c>
      <c r="Y37" s="85">
        <v>191.45018796992483</v>
      </c>
      <c r="Z37" s="85">
        <v>105.38815789473685</v>
      </c>
      <c r="AA37" s="49">
        <v>20.172772356422975</v>
      </c>
      <c r="AB37" s="49">
        <v>2.273391812865497</v>
      </c>
      <c r="AC37" s="81">
        <v>232.83945157010172</v>
      </c>
      <c r="AD37" s="49">
        <v>33.42127910136788</v>
      </c>
      <c r="AE37" s="81">
        <v>137.29572656130122</v>
      </c>
      <c r="AF37" s="49">
        <v>11.896378269617706</v>
      </c>
      <c r="AG37" s="47">
        <v>0.011627005658476089</v>
      </c>
      <c r="AH37" s="49">
        <v>75.835758751718</v>
      </c>
      <c r="AI37" s="49">
        <v>10.70906432748538</v>
      </c>
      <c r="AJ37" s="49">
        <v>26.369548872180452</v>
      </c>
      <c r="AK37" s="49">
        <v>3.9411027568922306</v>
      </c>
      <c r="AL37" s="49">
        <v>18.252283935645565</v>
      </c>
      <c r="AM37" s="49">
        <v>5.036974303891596</v>
      </c>
      <c r="AN37" s="49">
        <v>1.7026117926394937</v>
      </c>
      <c r="AO37" s="49">
        <v>5.943110326837503</v>
      </c>
      <c r="AP37" s="47">
        <v>0.9774436090225564</v>
      </c>
      <c r="AQ37" s="47">
        <v>5.720355576441103</v>
      </c>
      <c r="AR37" s="47">
        <v>1.1533589408303369</v>
      </c>
      <c r="AS37" s="47">
        <v>3.146538220551379</v>
      </c>
      <c r="AT37" s="47">
        <v>0.46704997788589125</v>
      </c>
      <c r="AU37" s="47">
        <v>2.799925638271503</v>
      </c>
      <c r="AV37" s="47">
        <v>0.42827238550922764</v>
      </c>
      <c r="AW37" s="47">
        <v>3.5928310876200404</v>
      </c>
      <c r="AX37" s="47">
        <v>0.7968290290944753</v>
      </c>
      <c r="AY37" s="47">
        <v>0.9476169763251104</v>
      </c>
      <c r="AZ37" s="47">
        <v>0.9366455912508544</v>
      </c>
      <c r="BA37" s="47">
        <v>0.2738701592691406</v>
      </c>
      <c r="BC37" s="46">
        <f t="shared" si="0"/>
        <v>1.3276853445197239</v>
      </c>
      <c r="BD37" s="46">
        <f t="shared" si="1"/>
        <v>1.7154408614910268</v>
      </c>
      <c r="BE37" s="46">
        <f t="shared" si="2"/>
        <v>4.108033272600926</v>
      </c>
      <c r="BF37" s="47">
        <f t="shared" si="3"/>
        <v>0.355952213364892</v>
      </c>
      <c r="BG37" s="47">
        <f t="shared" si="4"/>
        <v>0.11321450905990171</v>
      </c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Q37" s="46"/>
      <c r="CR37" s="46"/>
      <c r="CS37" s="46"/>
      <c r="CT37" s="47"/>
      <c r="CU37" s="47"/>
      <c r="CV37" s="46"/>
      <c r="CW37" s="46"/>
      <c r="CX37" s="46"/>
    </row>
    <row r="38" spans="1:102" s="48" customFormat="1" ht="11.25">
      <c r="A38" s="60">
        <v>116379</v>
      </c>
      <c r="B38" s="44" t="s">
        <v>76</v>
      </c>
      <c r="C38" s="44" t="s">
        <v>96</v>
      </c>
      <c r="D38" s="44"/>
      <c r="E38" s="45" t="s">
        <v>46</v>
      </c>
      <c r="F38" s="46">
        <v>48.35</v>
      </c>
      <c r="G38" s="46">
        <v>1.93</v>
      </c>
      <c r="H38" s="46">
        <v>14.31</v>
      </c>
      <c r="I38" s="46">
        <v>6.12</v>
      </c>
      <c r="J38" s="46">
        <v>6.87</v>
      </c>
      <c r="K38" s="46">
        <v>0.21</v>
      </c>
      <c r="L38" s="46">
        <v>6.56</v>
      </c>
      <c r="M38" s="46">
        <v>11.71</v>
      </c>
      <c r="N38" s="46">
        <v>2.15</v>
      </c>
      <c r="O38" s="46">
        <v>0.18</v>
      </c>
      <c r="P38" s="46">
        <v>0.19</v>
      </c>
      <c r="Q38" s="46">
        <v>1.73</v>
      </c>
      <c r="R38" s="46">
        <v>100.31</v>
      </c>
      <c r="T38" s="49">
        <v>41.66445207445282</v>
      </c>
      <c r="U38" s="81">
        <v>321.7237464522233</v>
      </c>
      <c r="V38" s="85">
        <v>94.9536228774298</v>
      </c>
      <c r="W38" s="85">
        <v>55.60790068155928</v>
      </c>
      <c r="X38" s="85">
        <v>73.54146956795964</v>
      </c>
      <c r="Y38" s="85">
        <v>178.91106906338695</v>
      </c>
      <c r="Z38" s="85">
        <v>97.76726584673605</v>
      </c>
      <c r="AA38" s="49">
        <v>19.561585378127578</v>
      </c>
      <c r="AB38" s="49">
        <v>1.1983601387574898</v>
      </c>
      <c r="AC38" s="81">
        <v>223.6898733003135</v>
      </c>
      <c r="AD38" s="49">
        <v>30.504610684934633</v>
      </c>
      <c r="AE38" s="81">
        <v>118.4967080493503</v>
      </c>
      <c r="AF38" s="49">
        <v>8.834463736058735</v>
      </c>
      <c r="AG38" s="47">
        <v>0.013654673311941012</v>
      </c>
      <c r="AH38" s="49">
        <v>55.67593412071088</v>
      </c>
      <c r="AI38" s="49">
        <v>8.490486702407232</v>
      </c>
      <c r="AJ38" s="49">
        <v>21.28406811731315</v>
      </c>
      <c r="AK38" s="49">
        <v>3.282876064333018</v>
      </c>
      <c r="AL38" s="49">
        <v>15.560370698161767</v>
      </c>
      <c r="AM38" s="49">
        <v>4.493330699574787</v>
      </c>
      <c r="AN38" s="49">
        <v>1.5266643429766469</v>
      </c>
      <c r="AO38" s="49">
        <v>5.214990442723921</v>
      </c>
      <c r="AP38" s="47">
        <v>0.8998212971722905</v>
      </c>
      <c r="AQ38" s="47">
        <v>5.151174708293913</v>
      </c>
      <c r="AR38" s="47">
        <v>1.0746164287770965</v>
      </c>
      <c r="AS38" s="47">
        <v>2.8106275622831913</v>
      </c>
      <c r="AT38" s="47">
        <v>0.42740274917914184</v>
      </c>
      <c r="AU38" s="47">
        <v>2.551280318546165</v>
      </c>
      <c r="AV38" s="47">
        <v>0.3881052722112325</v>
      </c>
      <c r="AW38" s="47">
        <v>3.0789550099759264</v>
      </c>
      <c r="AX38" s="47">
        <v>0.5738143227345646</v>
      </c>
      <c r="AY38" s="47">
        <v>0.5684261554219411</v>
      </c>
      <c r="AZ38" s="47">
        <v>0.7385826094435367</v>
      </c>
      <c r="BA38" s="47">
        <v>0.1912493260495824</v>
      </c>
      <c r="BC38" s="46">
        <f t="shared" si="0"/>
        <v>1.1799879507434026</v>
      </c>
      <c r="BD38" s="46">
        <f t="shared" si="1"/>
        <v>1.6610626199003387</v>
      </c>
      <c r="BE38" s="46">
        <f t="shared" si="2"/>
        <v>3.88455074130392</v>
      </c>
      <c r="BF38" s="47">
        <f t="shared" si="3"/>
        <v>0.28961076826401944</v>
      </c>
      <c r="BG38" s="47">
        <f t="shared" si="4"/>
        <v>0.07028037215252736</v>
      </c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Q38" s="46"/>
      <c r="CR38" s="46"/>
      <c r="CS38" s="46"/>
      <c r="CT38" s="47"/>
      <c r="CU38" s="47"/>
      <c r="CV38" s="46"/>
      <c r="CW38" s="46"/>
      <c r="CX38" s="46"/>
    </row>
    <row r="39" spans="1:102" s="48" customFormat="1" ht="11.25">
      <c r="A39" s="60">
        <v>116380</v>
      </c>
      <c r="B39" s="44" t="s">
        <v>77</v>
      </c>
      <c r="C39" s="44" t="s">
        <v>96</v>
      </c>
      <c r="D39" s="44"/>
      <c r="E39" s="45" t="s">
        <v>46</v>
      </c>
      <c r="F39" s="46">
        <v>47.92</v>
      </c>
      <c r="G39" s="46">
        <v>2.3</v>
      </c>
      <c r="H39" s="46">
        <v>13.82</v>
      </c>
      <c r="I39" s="46">
        <v>4.93</v>
      </c>
      <c r="J39" s="46">
        <v>8.13</v>
      </c>
      <c r="K39" s="46">
        <v>0.2</v>
      </c>
      <c r="L39" s="46">
        <v>7.06</v>
      </c>
      <c r="M39" s="46">
        <v>11.07</v>
      </c>
      <c r="N39" s="46">
        <v>2.21</v>
      </c>
      <c r="O39" s="46">
        <v>0.33</v>
      </c>
      <c r="P39" s="46">
        <v>0.23</v>
      </c>
      <c r="Q39" s="46">
        <v>1.68</v>
      </c>
      <c r="R39" s="46">
        <v>99.88</v>
      </c>
      <c r="T39" s="49">
        <v>39.70141201614326</v>
      </c>
      <c r="U39" s="81">
        <v>335.258541089566</v>
      </c>
      <c r="V39" s="85">
        <v>241.88536996316077</v>
      </c>
      <c r="W39" s="85">
        <v>52.526994177172256</v>
      </c>
      <c r="X39" s="85">
        <v>100.22477778710466</v>
      </c>
      <c r="Y39" s="85">
        <v>200.79778393351802</v>
      </c>
      <c r="Z39" s="85">
        <v>107.26315789473685</v>
      </c>
      <c r="AA39" s="49">
        <v>20.63908371151844</v>
      </c>
      <c r="AB39" s="49">
        <v>5.528880681235252</v>
      </c>
      <c r="AC39" s="81">
        <v>238.50596563648546</v>
      </c>
      <c r="AD39" s="49">
        <v>32.94396422254114</v>
      </c>
      <c r="AE39" s="81">
        <v>150.11589123183902</v>
      </c>
      <c r="AF39" s="49">
        <v>12.689061423016401</v>
      </c>
      <c r="AG39" s="47">
        <v>0.023797964798050474</v>
      </c>
      <c r="AH39" s="49">
        <v>80.4465890249109</v>
      </c>
      <c r="AI39" s="49">
        <v>11.392223248178926</v>
      </c>
      <c r="AJ39" s="49">
        <v>28.525198522622347</v>
      </c>
      <c r="AK39" s="49">
        <v>4.3100441161382985</v>
      </c>
      <c r="AL39" s="49">
        <v>20.175935027154758</v>
      </c>
      <c r="AM39" s="49">
        <v>5.383905106896798</v>
      </c>
      <c r="AN39" s="49">
        <v>1.7767410215288917</v>
      </c>
      <c r="AO39" s="49">
        <v>6.102662671716887</v>
      </c>
      <c r="AP39" s="47">
        <v>1.0095413973530318</v>
      </c>
      <c r="AQ39" s="47">
        <v>5.812365343182519</v>
      </c>
      <c r="AR39" s="47">
        <v>1.1662451322815046</v>
      </c>
      <c r="AS39" s="47">
        <v>3.044205909510619</v>
      </c>
      <c r="AT39" s="47">
        <v>0.4703275215903536</v>
      </c>
      <c r="AU39" s="47">
        <v>2.809655718242976</v>
      </c>
      <c r="AV39" s="47">
        <v>0.41970956098379925</v>
      </c>
      <c r="AW39" s="47">
        <v>3.868059936187525</v>
      </c>
      <c r="AX39" s="47">
        <v>0.7667911196756193</v>
      </c>
      <c r="AY39" s="47">
        <v>0.8577337209923461</v>
      </c>
      <c r="AZ39" s="47">
        <v>0.9873667422143877</v>
      </c>
      <c r="BA39" s="47">
        <v>0.27204400361401526</v>
      </c>
      <c r="BC39" s="46">
        <f t="shared" si="0"/>
        <v>1.321370052461198</v>
      </c>
      <c r="BD39" s="46">
        <f t="shared" si="1"/>
        <v>1.7974322633576045</v>
      </c>
      <c r="BE39" s="46">
        <f t="shared" si="2"/>
        <v>4.5567039296723655</v>
      </c>
      <c r="BF39" s="47">
        <f t="shared" si="3"/>
        <v>0.3851710540146291</v>
      </c>
      <c r="BG39" s="47">
        <f t="shared" si="4"/>
        <v>0.061044084209786575</v>
      </c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Q39" s="46"/>
      <c r="CR39" s="46"/>
      <c r="CS39" s="46"/>
      <c r="CT39" s="47"/>
      <c r="CU39" s="47"/>
      <c r="CV39" s="46"/>
      <c r="CW39" s="46"/>
      <c r="CX39" s="46"/>
    </row>
    <row r="40" spans="1:102" s="48" customFormat="1" ht="11.25">
      <c r="A40" s="60">
        <v>116381</v>
      </c>
      <c r="B40" s="44" t="s">
        <v>78</v>
      </c>
      <c r="C40" s="44" t="s">
        <v>96</v>
      </c>
      <c r="D40" s="44"/>
      <c r="E40" s="45" t="s">
        <v>46</v>
      </c>
      <c r="F40" s="46">
        <v>47.93</v>
      </c>
      <c r="G40" s="46">
        <v>2.15</v>
      </c>
      <c r="H40" s="46">
        <v>14.3</v>
      </c>
      <c r="I40" s="46">
        <v>5.39</v>
      </c>
      <c r="J40" s="46">
        <v>7.38</v>
      </c>
      <c r="K40" s="46">
        <v>0.2</v>
      </c>
      <c r="L40" s="46">
        <v>6.9</v>
      </c>
      <c r="M40" s="46">
        <v>11.15</v>
      </c>
      <c r="N40" s="46">
        <v>2.16</v>
      </c>
      <c r="O40" s="46">
        <v>0.32</v>
      </c>
      <c r="P40" s="46">
        <v>0.22</v>
      </c>
      <c r="Q40" s="46">
        <v>1.76</v>
      </c>
      <c r="R40" s="46">
        <v>99.86</v>
      </c>
      <c r="T40" s="49">
        <v>37.43453153677425</v>
      </c>
      <c r="U40" s="81">
        <v>307.1414342629482</v>
      </c>
      <c r="V40" s="85">
        <v>236.49730973015156</v>
      </c>
      <c r="W40" s="85">
        <v>50.2652654687373</v>
      </c>
      <c r="X40" s="85">
        <v>101.44070183910821</v>
      </c>
      <c r="Y40" s="85">
        <v>164.28784860557766</v>
      </c>
      <c r="Z40" s="85">
        <v>97.43625498007967</v>
      </c>
      <c r="AA40" s="49">
        <v>20.180978214800373</v>
      </c>
      <c r="AB40" s="49">
        <v>5.101814962372731</v>
      </c>
      <c r="AC40" s="81">
        <v>243.2065854230138</v>
      </c>
      <c r="AD40" s="49">
        <v>31.708107329717276</v>
      </c>
      <c r="AE40" s="81">
        <v>139.39243027888446</v>
      </c>
      <c r="AF40" s="49">
        <v>11.577633129454014</v>
      </c>
      <c r="AG40" s="47">
        <v>0.019509590503963527</v>
      </c>
      <c r="AH40" s="49">
        <v>78.46463607933855</v>
      </c>
      <c r="AI40" s="49">
        <v>10.793492695883133</v>
      </c>
      <c r="AJ40" s="49">
        <v>26.67228087649402</v>
      </c>
      <c r="AK40" s="49">
        <v>4.091412129260735</v>
      </c>
      <c r="AL40" s="49">
        <v>19.472647046223706</v>
      </c>
      <c r="AM40" s="49">
        <v>5.269033755089532</v>
      </c>
      <c r="AN40" s="49">
        <v>1.7152442860138393</v>
      </c>
      <c r="AO40" s="49">
        <v>5.916131392796163</v>
      </c>
      <c r="AP40" s="47">
        <v>0.9893758300132802</v>
      </c>
      <c r="AQ40" s="47">
        <v>5.474975099601593</v>
      </c>
      <c r="AR40" s="47">
        <v>1.117270050233847</v>
      </c>
      <c r="AS40" s="47">
        <v>2.973522576361222</v>
      </c>
      <c r="AT40" s="47">
        <v>0.44321537379892195</v>
      </c>
      <c r="AU40" s="47">
        <v>2.589641434262948</v>
      </c>
      <c r="AV40" s="47">
        <v>0.38708801159000367</v>
      </c>
      <c r="AW40" s="47">
        <v>3.5619896651019682</v>
      </c>
      <c r="AX40" s="47">
        <v>0.6917980252901438</v>
      </c>
      <c r="AY40" s="47">
        <v>0.8075137466662275</v>
      </c>
      <c r="AZ40" s="47">
        <v>0.9416877942774357</v>
      </c>
      <c r="BA40" s="47">
        <v>0.2677462194233817</v>
      </c>
      <c r="BC40" s="46">
        <f t="shared" si="0"/>
        <v>1.2792174956190248</v>
      </c>
      <c r="BD40" s="46">
        <f t="shared" si="1"/>
        <v>1.8893400047138664</v>
      </c>
      <c r="BE40" s="46">
        <f t="shared" si="2"/>
        <v>4.396113234681906</v>
      </c>
      <c r="BF40" s="47">
        <f t="shared" si="3"/>
        <v>0.36513163681022665</v>
      </c>
      <c r="BG40" s="47">
        <f t="shared" si="4"/>
        <v>0.06775723280813062</v>
      </c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Q40" s="46"/>
      <c r="CR40" s="46"/>
      <c r="CS40" s="46"/>
      <c r="CT40" s="47"/>
      <c r="CU40" s="47"/>
      <c r="CV40" s="46"/>
      <c r="CW40" s="46"/>
      <c r="CX40" s="46"/>
    </row>
    <row r="41" spans="1:102" s="24" customFormat="1" ht="11.25">
      <c r="A41" s="68">
        <v>116382</v>
      </c>
      <c r="B41" s="63" t="s">
        <v>79</v>
      </c>
      <c r="C41" s="63" t="s">
        <v>97</v>
      </c>
      <c r="D41" s="63"/>
      <c r="E41" s="64" t="s">
        <v>46</v>
      </c>
      <c r="F41" s="65">
        <v>48.95</v>
      </c>
      <c r="G41" s="65">
        <v>2.06</v>
      </c>
      <c r="H41" s="65">
        <v>13.96</v>
      </c>
      <c r="I41" s="65">
        <v>5.96</v>
      </c>
      <c r="J41" s="65">
        <v>6.89</v>
      </c>
      <c r="K41" s="65">
        <v>0.2</v>
      </c>
      <c r="L41" s="65">
        <v>6.14</v>
      </c>
      <c r="M41" s="65">
        <v>11.56</v>
      </c>
      <c r="N41" s="65">
        <v>2.49</v>
      </c>
      <c r="O41" s="65">
        <v>0.4</v>
      </c>
      <c r="P41" s="65">
        <v>0.23</v>
      </c>
      <c r="Q41" s="65">
        <v>1.46</v>
      </c>
      <c r="R41" s="65">
        <v>100.3</v>
      </c>
      <c r="T41" s="67">
        <v>43.055391287206774</v>
      </c>
      <c r="U41" s="82">
        <v>358.9219298245614</v>
      </c>
      <c r="V41" s="86">
        <v>91.88279978296256</v>
      </c>
      <c r="W41" s="86">
        <v>52.03992123165055</v>
      </c>
      <c r="X41" s="86">
        <v>66.35300372142477</v>
      </c>
      <c r="Y41" s="86">
        <v>167.9140350877193</v>
      </c>
      <c r="Z41" s="86">
        <v>102.6859649122807</v>
      </c>
      <c r="AA41" s="67">
        <v>19.46901829040687</v>
      </c>
      <c r="AB41" s="67">
        <v>5.376218323586744</v>
      </c>
      <c r="AC41" s="82">
        <v>255.0438596491228</v>
      </c>
      <c r="AD41" s="67">
        <v>32.983512999365885</v>
      </c>
      <c r="AE41" s="82">
        <v>133.35392051557466</v>
      </c>
      <c r="AF41" s="67">
        <v>18.249320484309365</v>
      </c>
      <c r="AG41" s="66">
        <v>0.028938325194429373</v>
      </c>
      <c r="AH41" s="67">
        <v>104.27843803056025</v>
      </c>
      <c r="AI41" s="67">
        <v>14.956140350877194</v>
      </c>
      <c r="AJ41" s="67">
        <v>32.65642105263158</v>
      </c>
      <c r="AK41" s="67">
        <v>4.675438596491228</v>
      </c>
      <c r="AL41" s="67">
        <v>20.5291454442558</v>
      </c>
      <c r="AM41" s="67">
        <v>5.065548486601117</v>
      </c>
      <c r="AN41" s="67">
        <v>1.657433056325023</v>
      </c>
      <c r="AO41" s="67">
        <v>5.6131399928392405</v>
      </c>
      <c r="AP41" s="66">
        <v>0.9571150097465886</v>
      </c>
      <c r="AQ41" s="66">
        <v>5.667945906432749</v>
      </c>
      <c r="AR41" s="66">
        <v>1.152745995423341</v>
      </c>
      <c r="AS41" s="66">
        <v>3.200840643274854</v>
      </c>
      <c r="AT41" s="66">
        <v>0.4676160990712074</v>
      </c>
      <c r="AU41" s="66">
        <v>2.9111239637555424</v>
      </c>
      <c r="AV41" s="66">
        <v>0.44956140350877194</v>
      </c>
      <c r="AW41" s="66">
        <v>3.3229112384922703</v>
      </c>
      <c r="AX41" s="66">
        <v>1.0450038138825324</v>
      </c>
      <c r="AY41" s="66">
        <v>0.861968972016819</v>
      </c>
      <c r="AZ41" s="66">
        <v>1.291866028708134</v>
      </c>
      <c r="BA41" s="66">
        <v>0.31031880777211845</v>
      </c>
      <c r="BC41" s="65">
        <f t="shared" si="0"/>
        <v>1.843768643084545</v>
      </c>
      <c r="BD41" s="65">
        <f t="shared" si="1"/>
        <v>1.5434724643626292</v>
      </c>
      <c r="BE41" s="65">
        <f t="shared" si="2"/>
        <v>4.043047825686076</v>
      </c>
      <c r="BF41" s="66">
        <f t="shared" si="3"/>
        <v>0.5532861367635464</v>
      </c>
      <c r="BG41" s="66">
        <f t="shared" si="4"/>
        <v>0.3180687415163055</v>
      </c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Q41" s="65"/>
      <c r="CR41" s="65"/>
      <c r="CS41" s="65"/>
      <c r="CT41" s="66"/>
      <c r="CU41" s="66"/>
      <c r="CV41" s="65"/>
      <c r="CW41" s="65"/>
      <c r="CX41" s="65"/>
    </row>
    <row r="42" spans="1:102" s="5" customFormat="1" ht="11.25">
      <c r="A42" s="2"/>
      <c r="B42" s="6"/>
      <c r="C42" s="6"/>
      <c r="D42" s="6"/>
      <c r="R42" s="50"/>
      <c r="U42" s="37"/>
      <c r="V42" s="38"/>
      <c r="W42" s="38"/>
      <c r="X42" s="38"/>
      <c r="Y42" s="38"/>
      <c r="Z42" s="38"/>
      <c r="AC42" s="37"/>
      <c r="AE42" s="37"/>
      <c r="BC42" s="46"/>
      <c r="BD42" s="46"/>
      <c r="BE42" s="46"/>
      <c r="BF42" s="47"/>
      <c r="BG42" s="47"/>
      <c r="CQ42" s="7"/>
      <c r="CR42" s="7"/>
      <c r="CS42" s="7"/>
      <c r="CT42" s="8"/>
      <c r="CU42" s="8"/>
      <c r="CV42" s="7"/>
      <c r="CW42" s="7"/>
      <c r="CX42" s="46"/>
    </row>
    <row r="43" spans="1:102" s="75" customFormat="1" ht="11.25">
      <c r="A43" s="71">
        <v>116353</v>
      </c>
      <c r="B43" s="72" t="s">
        <v>80</v>
      </c>
      <c r="C43" s="72" t="s">
        <v>97</v>
      </c>
      <c r="D43" s="72"/>
      <c r="E43" s="73" t="s">
        <v>46</v>
      </c>
      <c r="F43" s="74">
        <v>49.28</v>
      </c>
      <c r="G43" s="74">
        <v>2.15</v>
      </c>
      <c r="H43" s="74">
        <v>14.58</v>
      </c>
      <c r="I43" s="74">
        <v>4.63</v>
      </c>
      <c r="J43" s="74">
        <v>7.93</v>
      </c>
      <c r="K43" s="74">
        <v>0.19</v>
      </c>
      <c r="L43" s="74">
        <v>5.69</v>
      </c>
      <c r="M43" s="74">
        <v>10.62</v>
      </c>
      <c r="N43" s="74">
        <v>2.76</v>
      </c>
      <c r="O43" s="74">
        <v>0.67</v>
      </c>
      <c r="P43" s="74">
        <v>0.27</v>
      </c>
      <c r="Q43" s="74">
        <v>1.44</v>
      </c>
      <c r="R43" s="74">
        <v>100.21</v>
      </c>
      <c r="T43" s="76">
        <v>37.31561423206473</v>
      </c>
      <c r="U43" s="84">
        <v>338.58100675711074</v>
      </c>
      <c r="V43" s="88">
        <v>68.739982190561</v>
      </c>
      <c r="W43" s="88">
        <v>57.31344612644702</v>
      </c>
      <c r="X43" s="88">
        <v>53.268211950313464</v>
      </c>
      <c r="Y43" s="88">
        <v>164.673196794301</v>
      </c>
      <c r="Z43" s="88">
        <v>107.74912976604874</v>
      </c>
      <c r="AA43" s="76">
        <v>20.546951740092354</v>
      </c>
      <c r="AB43" s="76">
        <v>15.454091767537893</v>
      </c>
      <c r="AC43" s="84">
        <v>258.3968486348612</v>
      </c>
      <c r="AD43" s="76">
        <v>37.37467916819444</v>
      </c>
      <c r="AE43" s="84">
        <v>186.4012212186745</v>
      </c>
      <c r="AF43" s="76">
        <v>26.114326704264368</v>
      </c>
      <c r="AG43" s="77">
        <v>0.18432769367764915</v>
      </c>
      <c r="AH43" s="76">
        <v>154.63733923309252</v>
      </c>
      <c r="AI43" s="76">
        <v>20.817150110835343</v>
      </c>
      <c r="AJ43" s="76">
        <v>47.37357969723954</v>
      </c>
      <c r="AK43" s="76">
        <v>6.285922447988343</v>
      </c>
      <c r="AL43" s="76">
        <v>27.178965291164754</v>
      </c>
      <c r="AM43" s="76">
        <v>6.220582623075944</v>
      </c>
      <c r="AN43" s="76">
        <v>1.9054184739417268</v>
      </c>
      <c r="AO43" s="76">
        <v>6.882338360980804</v>
      </c>
      <c r="AP43" s="77">
        <v>1.1020787253803654</v>
      </c>
      <c r="AQ43" s="77">
        <v>6.558560247457469</v>
      </c>
      <c r="AR43" s="77">
        <v>1.3299004994386157</v>
      </c>
      <c r="AS43" s="77">
        <v>3.5581384449547735</v>
      </c>
      <c r="AT43" s="77">
        <v>0.5139058584770859</v>
      </c>
      <c r="AU43" s="77">
        <v>3.2850671725579774</v>
      </c>
      <c r="AV43" s="77">
        <v>0.4968428721767991</v>
      </c>
      <c r="AW43" s="77">
        <v>4.587676566619524</v>
      </c>
      <c r="AX43" s="77">
        <v>1.5728336018089588</v>
      </c>
      <c r="AY43" s="77">
        <v>1.7984041345834862</v>
      </c>
      <c r="AZ43" s="77">
        <v>2.0678737508657363</v>
      </c>
      <c r="BA43" s="77">
        <v>0.5105372514099139</v>
      </c>
      <c r="BC43" s="9">
        <f t="shared" si="0"/>
        <v>2.089794493122876</v>
      </c>
      <c r="BD43" s="9">
        <f t="shared" si="1"/>
        <v>1.712375428278352</v>
      </c>
      <c r="BE43" s="9">
        <f t="shared" si="2"/>
        <v>4.987366456841735</v>
      </c>
      <c r="BF43" s="10">
        <f t="shared" si="3"/>
        <v>0.6987170802656001</v>
      </c>
      <c r="BG43" s="10">
        <f t="shared" si="4"/>
        <v>0.24438850208277407</v>
      </c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Q43" s="74"/>
      <c r="CR43" s="74"/>
      <c r="CS43" s="74"/>
      <c r="CT43" s="77"/>
      <c r="CU43" s="77"/>
      <c r="CV43" s="74"/>
      <c r="CW43" s="74"/>
      <c r="CX43" s="74"/>
    </row>
    <row r="44" spans="1:102" s="75" customFormat="1" ht="11.25">
      <c r="A44" s="71">
        <v>116359</v>
      </c>
      <c r="B44" s="72" t="s">
        <v>80</v>
      </c>
      <c r="C44" s="72" t="s">
        <v>97</v>
      </c>
      <c r="D44" s="72"/>
      <c r="E44" s="73" t="s">
        <v>46</v>
      </c>
      <c r="F44" s="74">
        <v>49.72</v>
      </c>
      <c r="G44" s="74">
        <v>2.71</v>
      </c>
      <c r="H44" s="74">
        <v>12.86</v>
      </c>
      <c r="I44" s="74">
        <v>5.58</v>
      </c>
      <c r="J44" s="74">
        <v>8.76</v>
      </c>
      <c r="K44" s="74">
        <v>0.22</v>
      </c>
      <c r="L44" s="74">
        <v>5.12</v>
      </c>
      <c r="M44" s="74">
        <v>9.3</v>
      </c>
      <c r="N44" s="74">
        <v>2.93</v>
      </c>
      <c r="O44" s="74">
        <v>0.44</v>
      </c>
      <c r="P44" s="74">
        <v>0.36</v>
      </c>
      <c r="Q44" s="74">
        <v>1.79</v>
      </c>
      <c r="R44" s="74">
        <v>99.79</v>
      </c>
      <c r="T44" s="76">
        <v>37.7085220410628</v>
      </c>
      <c r="U44" s="84">
        <v>387.57574210239653</v>
      </c>
      <c r="V44" s="88">
        <v>64.40711805555556</v>
      </c>
      <c r="W44" s="88">
        <v>54.37586805555556</v>
      </c>
      <c r="X44" s="88">
        <v>54.0263748597082</v>
      </c>
      <c r="Y44" s="88">
        <v>238.48350694444446</v>
      </c>
      <c r="Z44" s="88">
        <v>131.87440814393938</v>
      </c>
      <c r="AA44" s="76">
        <v>21.201138316151205</v>
      </c>
      <c r="AB44" s="76">
        <v>7.565438034188034</v>
      </c>
      <c r="AC44" s="84">
        <v>192.21324741054613</v>
      </c>
      <c r="AD44" s="76">
        <v>52.44281045751634</v>
      </c>
      <c r="AE44" s="84">
        <v>252.89735685941048</v>
      </c>
      <c r="AF44" s="76">
        <v>30.877459490740744</v>
      </c>
      <c r="AG44" s="77">
        <v>0.03211805555555555</v>
      </c>
      <c r="AH44" s="76">
        <v>135.02201460481098</v>
      </c>
      <c r="AI44" s="76">
        <v>24.984301122931445</v>
      </c>
      <c r="AJ44" s="76">
        <v>56.555225694444445</v>
      </c>
      <c r="AK44" s="76">
        <v>7.587594696969697</v>
      </c>
      <c r="AL44" s="76">
        <v>32.98706501831502</v>
      </c>
      <c r="AM44" s="76">
        <v>7.832532051282051</v>
      </c>
      <c r="AN44" s="76">
        <v>2.34375</v>
      </c>
      <c r="AO44" s="76">
        <v>9.047465635738831</v>
      </c>
      <c r="AP44" s="77">
        <v>1.478494623655914</v>
      </c>
      <c r="AQ44" s="77">
        <v>9.05701754385965</v>
      </c>
      <c r="AR44" s="77">
        <v>1.8748112922705316</v>
      </c>
      <c r="AS44" s="77">
        <v>5.118786549707603</v>
      </c>
      <c r="AT44" s="77">
        <v>0.7732558139534884</v>
      </c>
      <c r="AU44" s="77">
        <v>4.900739734299516</v>
      </c>
      <c r="AV44" s="77">
        <v>0.751657196969697</v>
      </c>
      <c r="AW44" s="77">
        <v>6.30446623093682</v>
      </c>
      <c r="AX44" s="77">
        <v>1.8775358926342072</v>
      </c>
      <c r="AY44" s="77">
        <v>1.9139773965141613</v>
      </c>
      <c r="AZ44" s="77">
        <v>2.809606481481481</v>
      </c>
      <c r="BA44" s="77">
        <v>0.6886574074074074</v>
      </c>
      <c r="BC44" s="9">
        <f t="shared" si="0"/>
        <v>1.991949822314278</v>
      </c>
      <c r="BD44" s="9">
        <f t="shared" si="1"/>
        <v>1.4879527926180132</v>
      </c>
      <c r="BE44" s="9">
        <f t="shared" si="2"/>
        <v>4.822345611402375</v>
      </c>
      <c r="BF44" s="10">
        <f t="shared" si="3"/>
        <v>0.5887834618580258</v>
      </c>
      <c r="BG44" s="10">
        <f t="shared" si="4"/>
        <v>0.1980996043628831</v>
      </c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Q44" s="74"/>
      <c r="CR44" s="74"/>
      <c r="CS44" s="74"/>
      <c r="CT44" s="77"/>
      <c r="CU44" s="77"/>
      <c r="CV44" s="74"/>
      <c r="CW44" s="74"/>
      <c r="CX44" s="74"/>
    </row>
    <row r="45" spans="1:102" s="75" customFormat="1" ht="11.25">
      <c r="A45" s="71">
        <v>116360</v>
      </c>
      <c r="B45" s="72" t="s">
        <v>80</v>
      </c>
      <c r="C45" s="72" t="s">
        <v>97</v>
      </c>
      <c r="D45" s="72"/>
      <c r="E45" s="73" t="s">
        <v>46</v>
      </c>
      <c r="F45" s="74">
        <v>48.13</v>
      </c>
      <c r="G45" s="74">
        <v>2.1</v>
      </c>
      <c r="H45" s="74">
        <v>13.43</v>
      </c>
      <c r="I45" s="74">
        <v>6</v>
      </c>
      <c r="J45" s="74">
        <v>7.79</v>
      </c>
      <c r="K45" s="74">
        <v>0.21</v>
      </c>
      <c r="L45" s="74">
        <v>6.5</v>
      </c>
      <c r="M45" s="74">
        <v>11.18</v>
      </c>
      <c r="N45" s="74">
        <v>2.38</v>
      </c>
      <c r="O45" s="74">
        <v>0.26</v>
      </c>
      <c r="P45" s="74">
        <v>0.22</v>
      </c>
      <c r="Q45" s="74">
        <v>1.98</v>
      </c>
      <c r="R45" s="74">
        <v>100.18</v>
      </c>
      <c r="T45" s="76">
        <v>44.1310843582193</v>
      </c>
      <c r="U45" s="84">
        <v>372.0402702913835</v>
      </c>
      <c r="V45" s="88">
        <v>96.48306772908366</v>
      </c>
      <c r="W45" s="88">
        <v>54.59960159362549</v>
      </c>
      <c r="X45" s="88">
        <v>60.24387299287698</v>
      </c>
      <c r="Y45" s="88">
        <v>190.23306772908367</v>
      </c>
      <c r="Z45" s="88">
        <v>130.88328504165156</v>
      </c>
      <c r="AA45" s="76">
        <v>18.718938678276583</v>
      </c>
      <c r="AB45" s="76">
        <v>4.5072457423055035</v>
      </c>
      <c r="AC45" s="84">
        <v>206.92315483827403</v>
      </c>
      <c r="AD45" s="76">
        <v>35.99835950316381</v>
      </c>
      <c r="AE45" s="84">
        <v>131.71904219855273</v>
      </c>
      <c r="AF45" s="76">
        <v>13.865371845949534</v>
      </c>
      <c r="AG45" s="77">
        <v>0.054780876494023904</v>
      </c>
      <c r="AH45" s="76">
        <v>64.29744937774674</v>
      </c>
      <c r="AI45" s="76">
        <v>10.943460201746207</v>
      </c>
      <c r="AJ45" s="76">
        <v>26.921573705179284</v>
      </c>
      <c r="AK45" s="76">
        <v>3.96482252806954</v>
      </c>
      <c r="AL45" s="76">
        <v>18.622214438947505</v>
      </c>
      <c r="AM45" s="76">
        <v>5.009631802460488</v>
      </c>
      <c r="AN45" s="76">
        <v>1.6760913335903695</v>
      </c>
      <c r="AO45" s="76">
        <v>5.955559206473076</v>
      </c>
      <c r="AP45" s="77">
        <v>1.0002998757657542</v>
      </c>
      <c r="AQ45" s="77">
        <v>6.181589431746698</v>
      </c>
      <c r="AR45" s="77">
        <v>1.2959033431491425</v>
      </c>
      <c r="AS45" s="77">
        <v>3.4965401551687987</v>
      </c>
      <c r="AT45" s="77">
        <v>0.5203372556286482</v>
      </c>
      <c r="AU45" s="77">
        <v>3.2781915815000864</v>
      </c>
      <c r="AV45" s="77">
        <v>0.5206446939514668</v>
      </c>
      <c r="AW45" s="77">
        <v>3.340559331302242</v>
      </c>
      <c r="AX45" s="77">
        <v>0.8561260575674828</v>
      </c>
      <c r="AY45" s="77">
        <v>0.7528708694633232</v>
      </c>
      <c r="AZ45" s="77">
        <v>0.8499335989375829</v>
      </c>
      <c r="BA45" s="77">
        <v>0.21627774615822423</v>
      </c>
      <c r="BC45" s="9">
        <f t="shared" si="0"/>
        <v>1.3641503065235034</v>
      </c>
      <c r="BD45" s="9">
        <f t="shared" si="1"/>
        <v>1.4140446742903219</v>
      </c>
      <c r="BE45" s="9">
        <f t="shared" si="2"/>
        <v>3.6590290228913416</v>
      </c>
      <c r="BF45" s="10">
        <f t="shared" si="3"/>
        <v>0.3851667697449085</v>
      </c>
      <c r="BG45" s="10">
        <f t="shared" si="4"/>
        <v>0.24398637113906507</v>
      </c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Q45" s="74"/>
      <c r="CR45" s="74"/>
      <c r="CS45" s="74"/>
      <c r="CT45" s="77"/>
      <c r="CU45" s="77"/>
      <c r="CV45" s="74"/>
      <c r="CW45" s="74"/>
      <c r="CX45" s="74"/>
    </row>
    <row r="46" spans="1:102" s="75" customFormat="1" ht="11.25">
      <c r="A46" s="71">
        <v>116372</v>
      </c>
      <c r="B46" s="72" t="s">
        <v>80</v>
      </c>
      <c r="C46" s="72" t="s">
        <v>97</v>
      </c>
      <c r="D46" s="72"/>
      <c r="E46" s="73" t="s">
        <v>46</v>
      </c>
      <c r="F46" s="74">
        <v>48.41</v>
      </c>
      <c r="G46" s="74">
        <v>1.84</v>
      </c>
      <c r="H46" s="74">
        <v>14.23</v>
      </c>
      <c r="I46" s="74">
        <v>4.96</v>
      </c>
      <c r="J46" s="74">
        <v>8.04</v>
      </c>
      <c r="K46" s="74">
        <v>0.2</v>
      </c>
      <c r="L46" s="74">
        <v>6.12</v>
      </c>
      <c r="M46" s="74">
        <v>11.71</v>
      </c>
      <c r="N46" s="74">
        <v>2.33</v>
      </c>
      <c r="O46" s="74">
        <v>0.2</v>
      </c>
      <c r="P46" s="74">
        <v>0.18</v>
      </c>
      <c r="Q46" s="74">
        <v>1.61</v>
      </c>
      <c r="R46" s="74">
        <v>99.83</v>
      </c>
      <c r="T46" s="76">
        <v>42.84937124683531</v>
      </c>
      <c r="U46" s="84">
        <v>333.231843575419</v>
      </c>
      <c r="V46" s="88">
        <v>118.40983700973335</v>
      </c>
      <c r="W46" s="88">
        <v>54.190894234788885</v>
      </c>
      <c r="X46" s="88">
        <v>64.63047608299004</v>
      </c>
      <c r="Y46" s="88">
        <v>174.50651769087523</v>
      </c>
      <c r="Z46" s="88">
        <v>99.81936685288642</v>
      </c>
      <c r="AA46" s="76">
        <v>18.760648203177624</v>
      </c>
      <c r="AB46" s="76">
        <v>3.1667701220773843</v>
      </c>
      <c r="AC46" s="84">
        <v>200.29758644612406</v>
      </c>
      <c r="AD46" s="76">
        <v>32.29229768234951</v>
      </c>
      <c r="AE46" s="84">
        <v>119.95591532702468</v>
      </c>
      <c r="AF46" s="76">
        <v>12.054449602643796</v>
      </c>
      <c r="AG46" s="77">
        <v>0.08735049626600627</v>
      </c>
      <c r="AH46" s="76">
        <v>48.92673354558379</v>
      </c>
      <c r="AI46" s="76">
        <v>10.10345541071798</v>
      </c>
      <c r="AJ46" s="76">
        <v>23.6142364990689</v>
      </c>
      <c r="AK46" s="76">
        <v>3.366439064763087</v>
      </c>
      <c r="AL46" s="76">
        <v>15.807653030576079</v>
      </c>
      <c r="AM46" s="76">
        <v>4.335236458141487</v>
      </c>
      <c r="AN46" s="76">
        <v>1.4917181221209448</v>
      </c>
      <c r="AO46" s="76">
        <v>5.202751491658116</v>
      </c>
      <c r="AP46" s="77">
        <v>0.888681978067453</v>
      </c>
      <c r="AQ46" s="77">
        <v>5.399402545003104</v>
      </c>
      <c r="AR46" s="77">
        <v>1.120354627155696</v>
      </c>
      <c r="AS46" s="77">
        <v>2.970786778398511</v>
      </c>
      <c r="AT46" s="77">
        <v>0.4595465001643116</v>
      </c>
      <c r="AU46" s="77">
        <v>2.8403626168989295</v>
      </c>
      <c r="AV46" s="77">
        <v>0.44756221432199084</v>
      </c>
      <c r="AW46" s="77">
        <v>3.0246879436547007</v>
      </c>
      <c r="AX46" s="77">
        <v>0.7205894259574123</v>
      </c>
      <c r="AY46" s="77">
        <v>0.7348754174554073</v>
      </c>
      <c r="AZ46" s="77">
        <v>0.887717961740308</v>
      </c>
      <c r="BA46" s="77">
        <v>0.23527762760056864</v>
      </c>
      <c r="BC46" s="9">
        <f t="shared" si="0"/>
        <v>1.4553602475723155</v>
      </c>
      <c r="BD46" s="9">
        <f t="shared" si="1"/>
        <v>1.437016316202521</v>
      </c>
      <c r="BE46" s="9">
        <f t="shared" si="2"/>
        <v>3.7146912402145604</v>
      </c>
      <c r="BF46" s="10">
        <f t="shared" si="3"/>
        <v>0.37329178992526685</v>
      </c>
      <c r="BG46" s="10">
        <f t="shared" si="4"/>
        <v>0.21779681268390783</v>
      </c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Q46" s="74"/>
      <c r="CR46" s="74"/>
      <c r="CS46" s="74"/>
      <c r="CT46" s="77"/>
      <c r="CU46" s="77"/>
      <c r="CV46" s="74"/>
      <c r="CW46" s="74"/>
      <c r="CX46" s="74"/>
    </row>
    <row r="47" spans="1:102" s="5" customFormat="1" ht="11.25">
      <c r="A47" s="2"/>
      <c r="B47" s="6"/>
      <c r="C47" s="6"/>
      <c r="D47" s="6"/>
      <c r="R47" s="50"/>
      <c r="U47" s="37"/>
      <c r="V47" s="38"/>
      <c r="W47" s="38"/>
      <c r="X47" s="38"/>
      <c r="Y47" s="38"/>
      <c r="Z47" s="38"/>
      <c r="AC47" s="37"/>
      <c r="AE47" s="37"/>
      <c r="BC47" s="46"/>
      <c r="BD47" s="46"/>
      <c r="BE47" s="46"/>
      <c r="BF47" s="47"/>
      <c r="BG47" s="47"/>
      <c r="BH47" s="7"/>
      <c r="BI47" s="7"/>
      <c r="BJ47" s="7"/>
      <c r="BK47" s="7"/>
      <c r="BL47" s="7"/>
      <c r="BM47" s="7"/>
      <c r="BN47" s="7"/>
      <c r="BO47" s="7"/>
      <c r="BP47" s="7"/>
      <c r="BQ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Q47" s="7"/>
      <c r="CR47" s="7"/>
      <c r="CS47" s="7"/>
      <c r="CT47" s="8"/>
      <c r="CU47" s="8"/>
      <c r="CV47" s="7"/>
      <c r="CW47" s="7"/>
      <c r="CX47" s="46"/>
    </row>
    <row r="48" spans="1:102" s="48" customFormat="1" ht="11.25">
      <c r="A48" s="60">
        <v>215600</v>
      </c>
      <c r="B48" s="44" t="s">
        <v>81</v>
      </c>
      <c r="C48" s="44" t="s">
        <v>96</v>
      </c>
      <c r="D48" s="44"/>
      <c r="E48" s="45" t="s">
        <v>46</v>
      </c>
      <c r="F48" s="46">
        <v>48.94</v>
      </c>
      <c r="G48" s="46">
        <v>1.97</v>
      </c>
      <c r="H48" s="46">
        <v>14.06</v>
      </c>
      <c r="I48" s="46">
        <v>5.74</v>
      </c>
      <c r="J48" s="46">
        <v>7.05</v>
      </c>
      <c r="K48" s="46">
        <v>0.2</v>
      </c>
      <c r="L48" s="46">
        <v>6.76</v>
      </c>
      <c r="M48" s="46">
        <v>11.44</v>
      </c>
      <c r="N48" s="46">
        <v>2.31</v>
      </c>
      <c r="O48" s="46">
        <v>0.26</v>
      </c>
      <c r="P48" s="46">
        <v>0.16</v>
      </c>
      <c r="Q48" s="46">
        <v>1.32</v>
      </c>
      <c r="R48" s="46">
        <v>100.21</v>
      </c>
      <c r="T48" s="49">
        <v>39.98218850698174</v>
      </c>
      <c r="U48" s="81">
        <v>362.34926666666667</v>
      </c>
      <c r="V48" s="85">
        <v>151.9123021840315</v>
      </c>
      <c r="W48" s="85">
        <v>58.33700236167341</v>
      </c>
      <c r="X48" s="85">
        <v>90.0557306830907</v>
      </c>
      <c r="Y48" s="85">
        <v>136.59232158065066</v>
      </c>
      <c r="Z48" s="85">
        <v>95.16456066637183</v>
      </c>
      <c r="AA48" s="49">
        <v>19.896515789473682</v>
      </c>
      <c r="AB48" s="49">
        <v>4.950197368421053</v>
      </c>
      <c r="AC48" s="81">
        <v>232.5096013548723</v>
      </c>
      <c r="AD48" s="49">
        <v>25.87072654462242</v>
      </c>
      <c r="AE48" s="81">
        <v>107.11537894736841</v>
      </c>
      <c r="AF48" s="49">
        <v>8.945804404628593</v>
      </c>
      <c r="AG48" s="47">
        <v>0.09338245614035087</v>
      </c>
      <c r="AH48" s="49">
        <v>56.29027121374865</v>
      </c>
      <c r="AI48" s="49">
        <v>7.695849158979925</v>
      </c>
      <c r="AJ48" s="49">
        <v>19.570376180836703</v>
      </c>
      <c r="AK48" s="49">
        <v>2.95923403870501</v>
      </c>
      <c r="AL48" s="49">
        <v>14.456149394103814</v>
      </c>
      <c r="AM48" s="49">
        <v>3.9102719298245607</v>
      </c>
      <c r="AN48" s="47">
        <v>1.4346300156331422</v>
      </c>
      <c r="AO48" s="47">
        <v>4.7143274853801165</v>
      </c>
      <c r="AP48" s="47">
        <v>0.7533554846712741</v>
      </c>
      <c r="AQ48" s="47">
        <v>4.618706361864257</v>
      </c>
      <c r="AR48" s="47">
        <v>0.9582136330409357</v>
      </c>
      <c r="AS48" s="47">
        <v>2.5757494464316126</v>
      </c>
      <c r="AT48" s="47">
        <v>0.3737534626038781</v>
      </c>
      <c r="AU48" s="47">
        <v>2.285449337629789</v>
      </c>
      <c r="AV48" s="47">
        <v>0.33332693713450295</v>
      </c>
      <c r="AW48" s="47">
        <v>2.934108771929824</v>
      </c>
      <c r="AX48" s="47">
        <v>0.6293494798944264</v>
      </c>
      <c r="AY48" s="47">
        <v>0.9431088473872853</v>
      </c>
      <c r="AZ48" s="47">
        <v>0.653926568999819</v>
      </c>
      <c r="BA48" s="47">
        <v>0.19231902571963888</v>
      </c>
      <c r="BC48" s="46">
        <f t="shared" si="0"/>
        <v>1.229031335528017</v>
      </c>
      <c r="BD48" s="46">
        <f t="shared" si="1"/>
        <v>1.7483620331414766</v>
      </c>
      <c r="BE48" s="46">
        <f t="shared" si="2"/>
        <v>4.140408610582055</v>
      </c>
      <c r="BF48" s="47">
        <f t="shared" si="3"/>
        <v>0.34578868085512265</v>
      </c>
      <c r="BG48" s="47">
        <f t="shared" si="4"/>
        <v>0.09408782291323137</v>
      </c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Q48" s="46"/>
      <c r="CR48" s="46"/>
      <c r="CS48" s="46"/>
      <c r="CT48" s="47"/>
      <c r="CU48" s="47"/>
      <c r="CV48" s="46"/>
      <c r="CW48" s="46"/>
      <c r="CX48" s="46"/>
    </row>
    <row r="49" spans="1:102" s="48" customFormat="1" ht="11.25">
      <c r="A49" s="60">
        <v>215601</v>
      </c>
      <c r="B49" s="44" t="s">
        <v>82</v>
      </c>
      <c r="C49" s="44" t="s">
        <v>96</v>
      </c>
      <c r="D49" s="44"/>
      <c r="E49" s="45" t="s">
        <v>46</v>
      </c>
      <c r="F49" s="46">
        <v>48.7</v>
      </c>
      <c r="G49" s="46">
        <v>2.08</v>
      </c>
      <c r="H49" s="46">
        <v>13.92</v>
      </c>
      <c r="I49" s="46">
        <v>8.17</v>
      </c>
      <c r="J49" s="46">
        <v>5.08</v>
      </c>
      <c r="K49" s="46">
        <v>0.2</v>
      </c>
      <c r="L49" s="46">
        <v>7.05</v>
      </c>
      <c r="M49" s="46">
        <v>11.63</v>
      </c>
      <c r="N49" s="46">
        <v>2.19</v>
      </c>
      <c r="O49" s="46">
        <v>0.17</v>
      </c>
      <c r="P49" s="46">
        <v>0.18</v>
      </c>
      <c r="Q49" s="46">
        <v>0.97</v>
      </c>
      <c r="R49" s="46">
        <v>100.34</v>
      </c>
      <c r="T49" s="49">
        <v>40.44472685685917</v>
      </c>
      <c r="U49" s="81">
        <v>370.641719374457</v>
      </c>
      <c r="V49" s="85">
        <v>172.46451710136708</v>
      </c>
      <c r="W49" s="85">
        <v>55.70704153578828</v>
      </c>
      <c r="X49" s="85">
        <v>100.15614359391465</v>
      </c>
      <c r="Y49" s="85">
        <v>172.17894443835246</v>
      </c>
      <c r="Z49" s="85">
        <v>100.8372996809497</v>
      </c>
      <c r="AA49" s="49">
        <v>20.06441615986099</v>
      </c>
      <c r="AB49" s="49">
        <v>0.7806472632493484</v>
      </c>
      <c r="AC49" s="81">
        <v>198.87992447376797</v>
      </c>
      <c r="AD49" s="49">
        <v>26.8608393457485</v>
      </c>
      <c r="AE49" s="81">
        <v>115.60249435273676</v>
      </c>
      <c r="AF49" s="49">
        <v>9.985496423091856</v>
      </c>
      <c r="AG49" s="47">
        <v>0.018517810599478716</v>
      </c>
      <c r="AH49" s="49">
        <v>50.21347718931187</v>
      </c>
      <c r="AI49" s="49">
        <v>8.56791315485414</v>
      </c>
      <c r="AJ49" s="49">
        <v>21.75262982022322</v>
      </c>
      <c r="AK49" s="49">
        <v>3.269838867143766</v>
      </c>
      <c r="AL49" s="49">
        <v>16.233707130509554</v>
      </c>
      <c r="AM49" s="49">
        <v>4.295877497827976</v>
      </c>
      <c r="AN49" s="47">
        <v>1.539308909170674</v>
      </c>
      <c r="AO49" s="47">
        <v>5.129134938076012</v>
      </c>
      <c r="AP49" s="47">
        <v>0.8290945949503725</v>
      </c>
      <c r="AQ49" s="47">
        <v>5.023672871196764</v>
      </c>
      <c r="AR49" s="47">
        <v>1.0096736533449175</v>
      </c>
      <c r="AS49" s="47">
        <v>2.6726881647870573</v>
      </c>
      <c r="AT49" s="47">
        <v>0.38965293337601176</v>
      </c>
      <c r="AU49" s="47">
        <v>2.387548538094647</v>
      </c>
      <c r="AV49" s="47">
        <v>0.35175300463365194</v>
      </c>
      <c r="AW49" s="47">
        <v>3.1779026933101653</v>
      </c>
      <c r="AX49" s="47">
        <v>0.6431191038189186</v>
      </c>
      <c r="AY49" s="47">
        <v>1.002218734527246</v>
      </c>
      <c r="AZ49" s="47">
        <v>0.7108735568353829</v>
      </c>
      <c r="BA49" s="47">
        <v>0.20972139043297092</v>
      </c>
      <c r="BC49" s="46">
        <f t="shared" si="0"/>
        <v>1.2454793654967298</v>
      </c>
      <c r="BD49" s="46">
        <f t="shared" si="1"/>
        <v>1.802554230850981</v>
      </c>
      <c r="BE49" s="46">
        <f t="shared" si="2"/>
        <v>4.303755845627891</v>
      </c>
      <c r="BF49" s="47">
        <f t="shared" si="3"/>
        <v>0.37174923294689777</v>
      </c>
      <c r="BG49" s="47">
        <f t="shared" si="4"/>
        <v>0.09326263993863448</v>
      </c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Q49" s="46"/>
      <c r="CR49" s="46"/>
      <c r="CS49" s="46"/>
      <c r="CT49" s="47"/>
      <c r="CU49" s="47"/>
      <c r="CV49" s="46"/>
      <c r="CW49" s="46"/>
      <c r="CX49" s="46"/>
    </row>
    <row r="50" spans="1:102" s="61" customFormat="1" ht="11.25">
      <c r="A50" s="60">
        <v>215602</v>
      </c>
      <c r="B50" s="44" t="s">
        <v>83</v>
      </c>
      <c r="C50" s="44" t="s">
        <v>96</v>
      </c>
      <c r="D50" s="44"/>
      <c r="E50" s="45" t="s">
        <v>46</v>
      </c>
      <c r="F50" s="46">
        <v>48.38</v>
      </c>
      <c r="G50" s="46">
        <v>2.66</v>
      </c>
      <c r="H50" s="46">
        <v>13.48</v>
      </c>
      <c r="I50" s="46">
        <v>7.03</v>
      </c>
      <c r="J50" s="46">
        <v>7.81</v>
      </c>
      <c r="K50" s="46">
        <v>0.22</v>
      </c>
      <c r="L50" s="46">
        <v>6.02</v>
      </c>
      <c r="M50" s="46">
        <v>10.57</v>
      </c>
      <c r="N50" s="46">
        <v>2.43</v>
      </c>
      <c r="O50" s="46">
        <v>0.29</v>
      </c>
      <c r="P50" s="46">
        <v>0.25</v>
      </c>
      <c r="Q50" s="46">
        <v>1.17</v>
      </c>
      <c r="R50" s="46">
        <v>100.31</v>
      </c>
      <c r="T50" s="49">
        <v>39.64731200453847</v>
      </c>
      <c r="U50" s="81">
        <v>421.51883613752744</v>
      </c>
      <c r="V50" s="85">
        <v>37.57424645059194</v>
      </c>
      <c r="W50" s="85">
        <v>56.070710005064434</v>
      </c>
      <c r="X50" s="85">
        <v>63.62679030023814</v>
      </c>
      <c r="Y50" s="85">
        <v>310.1059956960533</v>
      </c>
      <c r="Z50" s="85">
        <v>123.2510853061049</v>
      </c>
      <c r="AA50" s="49">
        <v>22.134160936356988</v>
      </c>
      <c r="AB50" s="49">
        <v>2.827825164594002</v>
      </c>
      <c r="AC50" s="81">
        <v>210.01292705715343</v>
      </c>
      <c r="AD50" s="49">
        <v>33.52379933844344</v>
      </c>
      <c r="AE50" s="81">
        <v>154.1827329919532</v>
      </c>
      <c r="AF50" s="49">
        <v>13.941266011922366</v>
      </c>
      <c r="AG50" s="47">
        <v>0.018474762253108998</v>
      </c>
      <c r="AH50" s="49">
        <v>74.05985100697191</v>
      </c>
      <c r="AI50" s="49">
        <v>11.855768143047838</v>
      </c>
      <c r="AJ50" s="49">
        <v>29.87399977491419</v>
      </c>
      <c r="AK50" s="49">
        <v>4.421503178757004</v>
      </c>
      <c r="AL50" s="49">
        <v>21.36957367702622</v>
      </c>
      <c r="AM50" s="49">
        <v>5.600612289685444</v>
      </c>
      <c r="AN50" s="47">
        <v>1.9117913766504668</v>
      </c>
      <c r="AO50" s="47">
        <v>6.546688755970568</v>
      </c>
      <c r="AP50" s="47">
        <v>1.0396414769494509</v>
      </c>
      <c r="AQ50" s="47">
        <v>6.269010514804224</v>
      </c>
      <c r="AR50" s="47">
        <v>1.246335497439649</v>
      </c>
      <c r="AS50" s="47">
        <v>3.3010944524541728</v>
      </c>
      <c r="AT50" s="47">
        <v>0.4901898124975937</v>
      </c>
      <c r="AU50" s="47">
        <v>2.992966872191452</v>
      </c>
      <c r="AV50" s="47">
        <v>0.4454454706169227</v>
      </c>
      <c r="AW50" s="47">
        <v>4.124544257498171</v>
      </c>
      <c r="AX50" s="47">
        <v>0.8902111075865374</v>
      </c>
      <c r="AY50" s="47">
        <v>1.304234215100959</v>
      </c>
      <c r="AZ50" s="47">
        <v>0.9498374799206631</v>
      </c>
      <c r="BA50" s="47">
        <v>0.26872536416644766</v>
      </c>
      <c r="BC50" s="46">
        <f t="shared" si="0"/>
        <v>1.321927257983998</v>
      </c>
      <c r="BD50" s="46">
        <f t="shared" si="1"/>
        <v>1.8168086021338177</v>
      </c>
      <c r="BE50" s="46">
        <f t="shared" si="2"/>
        <v>4.5992022394414</v>
      </c>
      <c r="BF50" s="47">
        <f t="shared" si="3"/>
        <v>0.41586175454567914</v>
      </c>
      <c r="BG50" s="47">
        <f t="shared" si="4"/>
        <v>0.08659856790854747</v>
      </c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Q50" s="46"/>
      <c r="CR50" s="46"/>
      <c r="CS50" s="46"/>
      <c r="CT50" s="47"/>
      <c r="CU50" s="47"/>
      <c r="CV50" s="46"/>
      <c r="CW50" s="46"/>
      <c r="CX50" s="46"/>
    </row>
    <row r="51" spans="1:102" s="48" customFormat="1" ht="11.25">
      <c r="A51" s="60">
        <v>215603</v>
      </c>
      <c r="B51" s="44" t="s">
        <v>84</v>
      </c>
      <c r="C51" s="44" t="s">
        <v>96</v>
      </c>
      <c r="D51" s="44"/>
      <c r="E51" s="45" t="s">
        <v>46</v>
      </c>
      <c r="F51" s="46">
        <v>48.41</v>
      </c>
      <c r="G51" s="46">
        <v>2.55</v>
      </c>
      <c r="H51" s="46">
        <v>13.56</v>
      </c>
      <c r="I51" s="46">
        <v>6.64</v>
      </c>
      <c r="J51" s="46">
        <v>8.01</v>
      </c>
      <c r="K51" s="46">
        <v>0.24</v>
      </c>
      <c r="L51" s="46">
        <v>6.15</v>
      </c>
      <c r="M51" s="46">
        <v>10.65</v>
      </c>
      <c r="N51" s="46">
        <v>2.4</v>
      </c>
      <c r="O51" s="46">
        <v>0.33</v>
      </c>
      <c r="P51" s="46">
        <v>0.21</v>
      </c>
      <c r="Q51" s="46">
        <v>1.21</v>
      </c>
      <c r="R51" s="46">
        <v>100.36</v>
      </c>
      <c r="T51" s="49">
        <v>39.5646861869748</v>
      </c>
      <c r="U51" s="81">
        <v>417.120328125</v>
      </c>
      <c r="V51" s="85">
        <v>64.12904693127251</v>
      </c>
      <c r="W51" s="85">
        <v>54.61391137584842</v>
      </c>
      <c r="X51" s="85">
        <v>73.42828535669588</v>
      </c>
      <c r="Y51" s="85">
        <v>255.10064962878354</v>
      </c>
      <c r="Z51" s="85">
        <v>116.8191840706871</v>
      </c>
      <c r="AA51" s="49">
        <v>21.673873161764707</v>
      </c>
      <c r="AB51" s="49">
        <v>4.014951286764706</v>
      </c>
      <c r="AC51" s="81">
        <v>201.55374108182878</v>
      </c>
      <c r="AD51" s="49">
        <v>32.57225663363172</v>
      </c>
      <c r="AE51" s="81">
        <v>145.9296773897059</v>
      </c>
      <c r="AF51" s="49">
        <v>12.535908166458073</v>
      </c>
      <c r="AG51" s="47">
        <v>0.09860753676470589</v>
      </c>
      <c r="AH51" s="49">
        <v>69.55917804621849</v>
      </c>
      <c r="AI51" s="49">
        <v>10.978988212553064</v>
      </c>
      <c r="AJ51" s="49">
        <v>27.322104779411767</v>
      </c>
      <c r="AK51" s="49">
        <v>4.145404411764707</v>
      </c>
      <c r="AL51" s="49">
        <v>20.007065835354762</v>
      </c>
      <c r="AM51" s="49">
        <v>5.283698529411764</v>
      </c>
      <c r="AN51" s="47">
        <v>1.8395147786837505</v>
      </c>
      <c r="AO51" s="47">
        <v>6.311453827854671</v>
      </c>
      <c r="AP51" s="47">
        <v>1.0177148321449794</v>
      </c>
      <c r="AQ51" s="47">
        <v>6.1551154931669645</v>
      </c>
      <c r="AR51" s="47">
        <v>1.2457739736519606</v>
      </c>
      <c r="AS51" s="47">
        <v>3.3024468161050833</v>
      </c>
      <c r="AT51" s="47">
        <v>0.47755030959752326</v>
      </c>
      <c r="AU51" s="47">
        <v>2.939332608043218</v>
      </c>
      <c r="AV51" s="47">
        <v>0.43526060814950984</v>
      </c>
      <c r="AW51" s="47">
        <v>3.9713244485294124</v>
      </c>
      <c r="AX51" s="47">
        <v>0.8097581012493494</v>
      </c>
      <c r="AY51" s="47">
        <v>1.234349304237824</v>
      </c>
      <c r="AZ51" s="47">
        <v>0.9018363402061856</v>
      </c>
      <c r="BA51" s="47">
        <v>0.2696343161050828</v>
      </c>
      <c r="BC51" s="46">
        <f t="shared" si="0"/>
        <v>1.29759050200989</v>
      </c>
      <c r="BD51" s="46">
        <f t="shared" si="1"/>
        <v>1.7925120159484118</v>
      </c>
      <c r="BE51" s="46">
        <f t="shared" si="2"/>
        <v>4.480183213312572</v>
      </c>
      <c r="BF51" s="47">
        <f t="shared" si="3"/>
        <v>0.38486458913363764</v>
      </c>
      <c r="BG51" s="47">
        <f t="shared" si="4"/>
        <v>0.07482006711130329</v>
      </c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Q51" s="46"/>
      <c r="CR51" s="46"/>
      <c r="CS51" s="46"/>
      <c r="CT51" s="47"/>
      <c r="CU51" s="47"/>
      <c r="CV51" s="46"/>
      <c r="CW51" s="46"/>
      <c r="CX51" s="46"/>
    </row>
    <row r="52" spans="1:102" s="48" customFormat="1" ht="11.25">
      <c r="A52" s="60">
        <v>215604</v>
      </c>
      <c r="B52" s="44" t="s">
        <v>85</v>
      </c>
      <c r="C52" s="44" t="s">
        <v>96</v>
      </c>
      <c r="D52" s="44"/>
      <c r="E52" s="45" t="s">
        <v>46</v>
      </c>
      <c r="F52" s="46">
        <v>48.13</v>
      </c>
      <c r="G52" s="46">
        <v>2.97</v>
      </c>
      <c r="H52" s="46">
        <v>13.29</v>
      </c>
      <c r="I52" s="46">
        <v>4.97</v>
      </c>
      <c r="J52" s="46">
        <v>8.86</v>
      </c>
      <c r="K52" s="46">
        <v>0.24</v>
      </c>
      <c r="L52" s="46">
        <v>6.26</v>
      </c>
      <c r="M52" s="46">
        <v>10.91</v>
      </c>
      <c r="N52" s="46">
        <v>2.36</v>
      </c>
      <c r="O52" s="46">
        <v>0.41</v>
      </c>
      <c r="P52" s="46">
        <v>0.29</v>
      </c>
      <c r="Q52" s="46">
        <v>1.34</v>
      </c>
      <c r="R52" s="46">
        <v>100.03</v>
      </c>
      <c r="T52" s="49">
        <v>36.76316549512625</v>
      </c>
      <c r="U52" s="81">
        <v>386.65442143600416</v>
      </c>
      <c r="V52" s="85">
        <v>120.71469026736604</v>
      </c>
      <c r="W52" s="85">
        <v>54.53397902825582</v>
      </c>
      <c r="X52" s="85">
        <v>89.48933292005225</v>
      </c>
      <c r="Y52" s="85">
        <v>237.10375418001067</v>
      </c>
      <c r="Z52" s="85">
        <v>120.37538191134932</v>
      </c>
      <c r="AA52" s="49">
        <v>22.23686680541103</v>
      </c>
      <c r="AB52" s="49">
        <v>6.506770031217481</v>
      </c>
      <c r="AC52" s="81">
        <v>260.09259228732446</v>
      </c>
      <c r="AD52" s="49">
        <v>32.71353775505587</v>
      </c>
      <c r="AE52" s="81">
        <v>183.721197710718</v>
      </c>
      <c r="AF52" s="49">
        <v>18.7445756857883</v>
      </c>
      <c r="AG52" s="47">
        <v>0.028291363163371486</v>
      </c>
      <c r="AH52" s="49">
        <v>90.67152519696744</v>
      </c>
      <c r="AI52" s="49">
        <v>15.920970423849727</v>
      </c>
      <c r="AJ52" s="49">
        <v>38.773960417833976</v>
      </c>
      <c r="AK52" s="49">
        <v>5.605862664535438</v>
      </c>
      <c r="AL52" s="49">
        <v>26.37943079052104</v>
      </c>
      <c r="AM52" s="49">
        <v>6.402288241415192</v>
      </c>
      <c r="AN52" s="47">
        <v>2.105763385911952</v>
      </c>
      <c r="AO52" s="47">
        <v>7.090865315949481</v>
      </c>
      <c r="AP52" s="47">
        <v>1.0748925256729627</v>
      </c>
      <c r="AQ52" s="47">
        <v>6.3968772007273556</v>
      </c>
      <c r="AR52" s="47">
        <v>1.2336346687478321</v>
      </c>
      <c r="AS52" s="47">
        <v>3.249872200276815</v>
      </c>
      <c r="AT52" s="47">
        <v>0.4589725614765321</v>
      </c>
      <c r="AU52" s="47">
        <v>2.7143695979952853</v>
      </c>
      <c r="AV52" s="47">
        <v>0.3985247571973639</v>
      </c>
      <c r="AW52" s="47">
        <v>4.811735691987512</v>
      </c>
      <c r="AX52" s="47">
        <v>1.1808274934848473</v>
      </c>
      <c r="AY52" s="47">
        <v>1.4702673066809884</v>
      </c>
      <c r="AZ52" s="47">
        <v>1.327458510786659</v>
      </c>
      <c r="BA52" s="47">
        <v>0.39984239717931364</v>
      </c>
      <c r="BC52" s="46">
        <f t="shared" si="0"/>
        <v>1.5529149897207544</v>
      </c>
      <c r="BD52" s="46">
        <f t="shared" si="1"/>
        <v>2.199510103653966</v>
      </c>
      <c r="BE52" s="46">
        <f t="shared" si="2"/>
        <v>5.6160602098843295</v>
      </c>
      <c r="BF52" s="47">
        <f t="shared" si="3"/>
        <v>0.5729913965936421</v>
      </c>
      <c r="BG52" s="47">
        <f t="shared" si="4"/>
        <v>0.059239131096232356</v>
      </c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Q52" s="46"/>
      <c r="CR52" s="46"/>
      <c r="CS52" s="46"/>
      <c r="CT52" s="47"/>
      <c r="CU52" s="47"/>
      <c r="CV52" s="46"/>
      <c r="CW52" s="46"/>
      <c r="CX52" s="46"/>
    </row>
    <row r="53" spans="1:102" s="48" customFormat="1" ht="11.25">
      <c r="A53" s="60">
        <v>215605</v>
      </c>
      <c r="B53" s="44" t="s">
        <v>86</v>
      </c>
      <c r="C53" s="44" t="s">
        <v>96</v>
      </c>
      <c r="D53" s="44"/>
      <c r="E53" s="45" t="s">
        <v>46</v>
      </c>
      <c r="F53" s="46">
        <v>48.05</v>
      </c>
      <c r="G53" s="46">
        <v>3.22</v>
      </c>
      <c r="H53" s="46">
        <v>13.08</v>
      </c>
      <c r="I53" s="46">
        <v>4.02</v>
      </c>
      <c r="J53" s="46">
        <v>10.31</v>
      </c>
      <c r="K53" s="46">
        <v>0.22</v>
      </c>
      <c r="L53" s="46">
        <v>5.99</v>
      </c>
      <c r="M53" s="46">
        <v>10.83</v>
      </c>
      <c r="N53" s="46">
        <v>2.43</v>
      </c>
      <c r="O53" s="46">
        <v>0.35</v>
      </c>
      <c r="P53" s="46">
        <v>0.32</v>
      </c>
      <c r="Q53" s="46">
        <v>1.39</v>
      </c>
      <c r="R53" s="46">
        <v>100.21</v>
      </c>
      <c r="T53" s="49">
        <v>37.17227926294485</v>
      </c>
      <c r="U53" s="81">
        <v>404.52128305785124</v>
      </c>
      <c r="V53" s="85">
        <v>127.18650067465003</v>
      </c>
      <c r="W53" s="85">
        <v>54.016155435473614</v>
      </c>
      <c r="X53" s="85">
        <v>81.64187181290663</v>
      </c>
      <c r="Y53" s="85">
        <v>262.5978004894488</v>
      </c>
      <c r="Z53" s="85">
        <v>124.93837419265229</v>
      </c>
      <c r="AA53" s="49">
        <v>22.72965082644628</v>
      </c>
      <c r="AB53" s="49">
        <v>2.851921487603306</v>
      </c>
      <c r="AC53" s="81">
        <v>272.2634757793961</v>
      </c>
      <c r="AD53" s="49">
        <v>35.51392157743442</v>
      </c>
      <c r="AE53" s="81">
        <v>197.6586188016529</v>
      </c>
      <c r="AF53" s="49">
        <v>20.419052224371374</v>
      </c>
      <c r="AG53" s="47">
        <v>0.03725103305785124</v>
      </c>
      <c r="AH53" s="49">
        <v>96.70379912295498</v>
      </c>
      <c r="AI53" s="49">
        <v>17.521279926727445</v>
      </c>
      <c r="AJ53" s="49">
        <v>42.936977511125235</v>
      </c>
      <c r="AK53" s="49">
        <v>6.231779841526795</v>
      </c>
      <c r="AL53" s="49">
        <v>29.180918249978703</v>
      </c>
      <c r="AM53" s="49">
        <v>7.057398760330579</v>
      </c>
      <c r="AN53" s="47">
        <v>2.2652718680959003</v>
      </c>
      <c r="AO53" s="47">
        <v>7.764762599254578</v>
      </c>
      <c r="AP53" s="47">
        <v>1.1914120544285833</v>
      </c>
      <c r="AQ53" s="47">
        <v>6.877713081225479</v>
      </c>
      <c r="AR53" s="47">
        <v>1.309285683539945</v>
      </c>
      <c r="AS53" s="47">
        <v>3.423213712589264</v>
      </c>
      <c r="AT53" s="47">
        <v>0.4771955197912136</v>
      </c>
      <c r="AU53" s="47">
        <v>2.970637965930174</v>
      </c>
      <c r="AV53" s="47">
        <v>0.43764096935261715</v>
      </c>
      <c r="AW53" s="47">
        <v>5.215765495867768</v>
      </c>
      <c r="AX53" s="47">
        <v>1.2824243033716085</v>
      </c>
      <c r="AY53" s="47">
        <v>1.6023493735003997</v>
      </c>
      <c r="AZ53" s="47">
        <v>1.4156833091931498</v>
      </c>
      <c r="BA53" s="47">
        <v>0.4198016127738105</v>
      </c>
      <c r="BC53" s="46">
        <f t="shared" si="0"/>
        <v>1.5503670891194166</v>
      </c>
      <c r="BD53" s="46">
        <f t="shared" si="1"/>
        <v>2.193270723156641</v>
      </c>
      <c r="BE53" s="46">
        <f t="shared" si="2"/>
        <v>5.565665801527404</v>
      </c>
      <c r="BF53" s="47">
        <f t="shared" si="3"/>
        <v>0.5749590954029042</v>
      </c>
      <c r="BG53" s="47">
        <f t="shared" si="4"/>
        <v>0.06824406868012356</v>
      </c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Q53" s="46"/>
      <c r="CR53" s="46"/>
      <c r="CS53" s="46"/>
      <c r="CT53" s="47"/>
      <c r="CU53" s="47"/>
      <c r="CV53" s="46"/>
      <c r="CW53" s="46"/>
      <c r="CX53" s="46"/>
    </row>
    <row r="54" spans="1:102" s="48" customFormat="1" ht="11.25">
      <c r="A54" s="60">
        <v>215606</v>
      </c>
      <c r="B54" s="44" t="s">
        <v>87</v>
      </c>
      <c r="C54" s="44" t="s">
        <v>96</v>
      </c>
      <c r="D54" s="44"/>
      <c r="E54" s="45" t="s">
        <v>46</v>
      </c>
      <c r="F54" s="46">
        <v>47.76</v>
      </c>
      <c r="G54" s="46">
        <v>3.32</v>
      </c>
      <c r="H54" s="46">
        <v>13.07</v>
      </c>
      <c r="I54" s="46">
        <v>5.69</v>
      </c>
      <c r="J54" s="46">
        <v>8.78</v>
      </c>
      <c r="K54" s="46">
        <v>0.22</v>
      </c>
      <c r="L54" s="46">
        <v>5.83</v>
      </c>
      <c r="M54" s="46">
        <v>10.82</v>
      </c>
      <c r="N54" s="46">
        <v>2.42</v>
      </c>
      <c r="O54" s="46">
        <v>0.42</v>
      </c>
      <c r="P54" s="46">
        <v>0.32</v>
      </c>
      <c r="Q54" s="46">
        <v>1.65</v>
      </c>
      <c r="R54" s="46">
        <v>100.3</v>
      </c>
      <c r="T54" s="49">
        <v>36.265317040396404</v>
      </c>
      <c r="U54" s="81">
        <v>410.9825687242798</v>
      </c>
      <c r="V54" s="85">
        <v>144.53695893172085</v>
      </c>
      <c r="W54" s="85">
        <v>54.03415558721114</v>
      </c>
      <c r="X54" s="85">
        <v>89.37356185973208</v>
      </c>
      <c r="Y54" s="85">
        <v>220.85066123296974</v>
      </c>
      <c r="Z54" s="85">
        <v>129.02430335097003</v>
      </c>
      <c r="AA54" s="49">
        <v>23.258813991769546</v>
      </c>
      <c r="AB54" s="49">
        <v>5.797720987654321</v>
      </c>
      <c r="AC54" s="81">
        <v>278.3979374974535</v>
      </c>
      <c r="AD54" s="49">
        <v>37.05074968688495</v>
      </c>
      <c r="AE54" s="81">
        <v>207.87182469135803</v>
      </c>
      <c r="AF54" s="49">
        <v>21.409656772611857</v>
      </c>
      <c r="AG54" s="47">
        <v>0.1346699588477366</v>
      </c>
      <c r="AH54" s="49">
        <v>102.50703619719492</v>
      </c>
      <c r="AI54" s="49">
        <v>18.593156845275974</v>
      </c>
      <c r="AJ54" s="49">
        <v>45.873593700538144</v>
      </c>
      <c r="AK54" s="49">
        <v>6.551472572228586</v>
      </c>
      <c r="AL54" s="49">
        <v>30.65343430486615</v>
      </c>
      <c r="AM54" s="49">
        <v>7.342709465020577</v>
      </c>
      <c r="AN54" s="47">
        <v>2.343868312757202</v>
      </c>
      <c r="AO54" s="47">
        <v>8.05114015976761</v>
      </c>
      <c r="AP54" s="47">
        <v>1.2340167103130066</v>
      </c>
      <c r="AQ54" s="47">
        <v>7.017712931787005</v>
      </c>
      <c r="AR54" s="47">
        <v>1.3568552812071333</v>
      </c>
      <c r="AS54" s="47">
        <v>3.5606552399216906</v>
      </c>
      <c r="AT54" s="47">
        <v>0.5141347195148365</v>
      </c>
      <c r="AU54" s="47">
        <v>3.092930209120685</v>
      </c>
      <c r="AV54" s="47">
        <v>0.45843106995884775</v>
      </c>
      <c r="AW54" s="47">
        <v>5.350237037037037</v>
      </c>
      <c r="AX54" s="47">
        <v>1.3639775665537712</v>
      </c>
      <c r="AY54" s="47">
        <v>1.699794681180583</v>
      </c>
      <c r="AZ54" s="47">
        <v>1.4990471341903187</v>
      </c>
      <c r="BA54" s="47">
        <v>0.4337480522593792</v>
      </c>
      <c r="BC54" s="46">
        <f t="shared" si="0"/>
        <v>1.5812850237758234</v>
      </c>
      <c r="BD54" s="46">
        <f t="shared" si="1"/>
        <v>2.171027746010602</v>
      </c>
      <c r="BE54" s="46">
        <f t="shared" si="2"/>
        <v>5.610462040527604</v>
      </c>
      <c r="BF54" s="47">
        <f t="shared" si="3"/>
        <v>0.5778467899717113</v>
      </c>
      <c r="BG54" s="47">
        <f t="shared" si="4"/>
        <v>0.06373533861738667</v>
      </c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Q54" s="46"/>
      <c r="CR54" s="46"/>
      <c r="CS54" s="46"/>
      <c r="CT54" s="47"/>
      <c r="CU54" s="47"/>
      <c r="CV54" s="46"/>
      <c r="CW54" s="46"/>
      <c r="CX54" s="46"/>
    </row>
    <row r="55" spans="1:102" s="48" customFormat="1" ht="11.25">
      <c r="A55" s="60">
        <v>215607</v>
      </c>
      <c r="B55" s="44" t="s">
        <v>88</v>
      </c>
      <c r="C55" s="44" t="s">
        <v>96</v>
      </c>
      <c r="D55" s="44"/>
      <c r="E55" s="45" t="s">
        <v>46</v>
      </c>
      <c r="F55" s="46">
        <v>47.2</v>
      </c>
      <c r="G55" s="46">
        <v>3.28</v>
      </c>
      <c r="H55" s="46">
        <v>13.18</v>
      </c>
      <c r="I55" s="46">
        <v>7.1</v>
      </c>
      <c r="J55" s="46">
        <v>7.25</v>
      </c>
      <c r="K55" s="46">
        <v>0.23</v>
      </c>
      <c r="L55" s="46">
        <v>6.16</v>
      </c>
      <c r="M55" s="46">
        <v>11.02</v>
      </c>
      <c r="N55" s="46">
        <v>2.29</v>
      </c>
      <c r="O55" s="46">
        <v>0.16</v>
      </c>
      <c r="P55" s="46">
        <v>0.32</v>
      </c>
      <c r="Q55" s="46">
        <v>2.07</v>
      </c>
      <c r="R55" s="46">
        <v>100.26</v>
      </c>
      <c r="T55" s="49">
        <v>36.14917768243661</v>
      </c>
      <c r="U55" s="81">
        <v>401.12265530303034</v>
      </c>
      <c r="V55" s="85">
        <v>147.0377715290662</v>
      </c>
      <c r="W55" s="85">
        <v>51.25802283653846</v>
      </c>
      <c r="X55" s="85">
        <v>93.44082849774338</v>
      </c>
      <c r="Y55" s="85">
        <v>211.06849624889674</v>
      </c>
      <c r="Z55" s="85">
        <v>123.0441359498345</v>
      </c>
      <c r="AA55" s="49">
        <v>23.094693181818183</v>
      </c>
      <c r="AB55" s="49">
        <v>1.3117225378787878</v>
      </c>
      <c r="AC55" s="81">
        <v>288.1939347059706</v>
      </c>
      <c r="AD55" s="49">
        <v>36.45432929841897</v>
      </c>
      <c r="AE55" s="81">
        <v>204.14299621212123</v>
      </c>
      <c r="AF55" s="49">
        <v>20.96298255157963</v>
      </c>
      <c r="AG55" s="47">
        <v>0.06785795454545454</v>
      </c>
      <c r="AH55" s="49">
        <v>70.47793947124305</v>
      </c>
      <c r="AI55" s="49">
        <v>18.079063183380196</v>
      </c>
      <c r="AJ55" s="49">
        <v>43.85953434586247</v>
      </c>
      <c r="AK55" s="49">
        <v>6.3186230865354585</v>
      </c>
      <c r="AL55" s="49">
        <v>29.807571852546083</v>
      </c>
      <c r="AM55" s="49">
        <v>7.18374053030303</v>
      </c>
      <c r="AN55" s="47">
        <v>2.3119308805880583</v>
      </c>
      <c r="AO55" s="47">
        <v>7.869987559417707</v>
      </c>
      <c r="AP55" s="47">
        <v>1.1795655417814508</v>
      </c>
      <c r="AQ55" s="47">
        <v>6.954951981940618</v>
      </c>
      <c r="AR55" s="47">
        <v>1.3460533065025253</v>
      </c>
      <c r="AS55" s="47">
        <v>3.538546263606943</v>
      </c>
      <c r="AT55" s="47">
        <v>0.49249102870813394</v>
      </c>
      <c r="AU55" s="47">
        <v>3.00245245825603</v>
      </c>
      <c r="AV55" s="47">
        <v>0.43492838541666673</v>
      </c>
      <c r="AW55" s="47">
        <v>5.29604071969697</v>
      </c>
      <c r="AX55" s="47">
        <v>1.274291867792974</v>
      </c>
      <c r="AY55" s="47">
        <v>1.649818752036494</v>
      </c>
      <c r="AZ55" s="47">
        <v>1.4608755076538582</v>
      </c>
      <c r="BA55" s="47">
        <v>0.40758311268020003</v>
      </c>
      <c r="BC55" s="46">
        <f t="shared" si="0"/>
        <v>1.571587819898483</v>
      </c>
      <c r="BD55" s="46">
        <f t="shared" si="1"/>
        <v>2.236857530110952</v>
      </c>
      <c r="BE55" s="46">
        <f t="shared" si="2"/>
        <v>5.599965769250209</v>
      </c>
      <c r="BF55" s="47">
        <f t="shared" si="3"/>
        <v>0.5750478188742536</v>
      </c>
      <c r="BG55" s="47">
        <f t="shared" si="4"/>
        <v>0.06318804568798231</v>
      </c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Q55" s="46"/>
      <c r="CR55" s="46"/>
      <c r="CS55" s="46"/>
      <c r="CT55" s="47"/>
      <c r="CU55" s="47"/>
      <c r="CV55" s="46"/>
      <c r="CW55" s="46"/>
      <c r="CX55" s="46"/>
    </row>
    <row r="56" spans="1:102" s="48" customFormat="1" ht="11.25">
      <c r="A56" s="60">
        <v>215608</v>
      </c>
      <c r="B56" s="44" t="s">
        <v>89</v>
      </c>
      <c r="C56" s="44" t="s">
        <v>96</v>
      </c>
      <c r="D56" s="44"/>
      <c r="E56" s="45" t="s">
        <v>46</v>
      </c>
      <c r="F56" s="46">
        <v>48.93</v>
      </c>
      <c r="G56" s="46">
        <v>2.66</v>
      </c>
      <c r="H56" s="46">
        <v>14</v>
      </c>
      <c r="I56" s="46">
        <v>4.92</v>
      </c>
      <c r="J56" s="46">
        <v>8.73</v>
      </c>
      <c r="K56" s="46">
        <v>0.23</v>
      </c>
      <c r="L56" s="46">
        <v>5.65</v>
      </c>
      <c r="M56" s="46">
        <v>10.66</v>
      </c>
      <c r="N56" s="46">
        <v>2.48</v>
      </c>
      <c r="O56" s="46">
        <v>0.38</v>
      </c>
      <c r="P56" s="46">
        <v>0.26</v>
      </c>
      <c r="Q56" s="46">
        <v>1.38</v>
      </c>
      <c r="R56" s="46">
        <v>100.28</v>
      </c>
      <c r="T56" s="49">
        <v>37.497983099489794</v>
      </c>
      <c r="U56" s="81">
        <v>383.219365234375</v>
      </c>
      <c r="V56" s="85">
        <v>87.22203144929847</v>
      </c>
      <c r="W56" s="85">
        <v>52.78561823918268</v>
      </c>
      <c r="X56" s="85">
        <v>68.93371010638299</v>
      </c>
      <c r="Y56" s="85">
        <v>219.46267350576454</v>
      </c>
      <c r="Z56" s="85">
        <v>116.72960625656513</v>
      </c>
      <c r="AA56" s="49">
        <v>22.3915126953125</v>
      </c>
      <c r="AB56" s="49">
        <v>4.37917578125</v>
      </c>
      <c r="AC56" s="81">
        <v>268.12257793162127</v>
      </c>
      <c r="AD56" s="49">
        <v>33.45798870584239</v>
      </c>
      <c r="AE56" s="81">
        <v>171.90806152343748</v>
      </c>
      <c r="AF56" s="49">
        <v>14.927837225731382</v>
      </c>
      <c r="AG56" s="47">
        <v>0.0482685546875</v>
      </c>
      <c r="AH56" s="49">
        <v>106.07719527264031</v>
      </c>
      <c r="AI56" s="49">
        <v>14.286782176224227</v>
      </c>
      <c r="AJ56" s="49">
        <v>34.978253643329325</v>
      </c>
      <c r="AK56" s="49">
        <v>5.04198715367268</v>
      </c>
      <c r="AL56" s="49">
        <v>23.98197789143041</v>
      </c>
      <c r="AM56" s="49">
        <v>5.9898193359375</v>
      </c>
      <c r="AN56" s="47">
        <v>1.9698541924504949</v>
      </c>
      <c r="AO56" s="47">
        <v>6.767855775122548</v>
      </c>
      <c r="AP56" s="47">
        <v>1.058783143939394</v>
      </c>
      <c r="AQ56" s="47">
        <v>6.3088600852272725</v>
      </c>
      <c r="AR56" s="47">
        <v>1.2191853841145832</v>
      </c>
      <c r="AS56" s="47">
        <v>3.284522906553398</v>
      </c>
      <c r="AT56" s="47">
        <v>0.471448396381579</v>
      </c>
      <c r="AU56" s="47">
        <v>2.8936951929209185</v>
      </c>
      <c r="AV56" s="47">
        <v>0.4194610595703125</v>
      </c>
      <c r="AW56" s="47">
        <v>4.3987050781249994</v>
      </c>
      <c r="AX56" s="47">
        <v>0.9078997856747788</v>
      </c>
      <c r="AY56" s="47">
        <v>1.6315807711693548</v>
      </c>
      <c r="AZ56" s="47">
        <v>1.137853374677835</v>
      </c>
      <c r="BA56" s="47">
        <v>0.3307351714199029</v>
      </c>
      <c r="BC56" s="46">
        <f t="shared" si="0"/>
        <v>1.4894779186319103</v>
      </c>
      <c r="BD56" s="46">
        <f t="shared" si="1"/>
        <v>1.9945341487335788</v>
      </c>
      <c r="BE56" s="46">
        <f t="shared" si="2"/>
        <v>5.138027364251549</v>
      </c>
      <c r="BF56" s="47">
        <f t="shared" si="3"/>
        <v>0.4461666048421106</v>
      </c>
      <c r="BG56" s="47">
        <f t="shared" si="4"/>
        <v>0.0247679478283247</v>
      </c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Q56" s="46"/>
      <c r="CR56" s="46"/>
      <c r="CS56" s="46"/>
      <c r="CT56" s="47"/>
      <c r="CU56" s="47"/>
      <c r="CV56" s="46"/>
      <c r="CW56" s="46"/>
      <c r="CX56" s="46"/>
    </row>
    <row r="57" spans="1:125" s="5" customFormat="1" ht="11.25">
      <c r="A57" s="21"/>
      <c r="E57" s="23"/>
      <c r="F57" s="40"/>
      <c r="G57" s="40"/>
      <c r="H57" s="6"/>
      <c r="I57" s="22"/>
      <c r="J57" s="22"/>
      <c r="K57" s="22"/>
      <c r="L57" s="22"/>
      <c r="M57" s="22"/>
      <c r="N57" s="22"/>
      <c r="O57" s="22"/>
      <c r="P57" s="22"/>
      <c r="Q57" s="22"/>
      <c r="R57" s="36"/>
      <c r="S57" s="36"/>
      <c r="T57" s="22"/>
      <c r="U57" s="37"/>
      <c r="AC57" s="37"/>
      <c r="AE57" s="37"/>
      <c r="AN57" s="35"/>
      <c r="AO57" s="37"/>
      <c r="AP57" s="37"/>
      <c r="AQ57" s="37"/>
      <c r="AR57" s="37"/>
      <c r="AS57" s="37"/>
      <c r="AT57" s="37"/>
      <c r="AU57" s="37"/>
      <c r="AV57" s="37"/>
      <c r="AW57" s="38"/>
      <c r="AX57" s="37"/>
      <c r="AY57" s="37"/>
      <c r="AZ57" s="37"/>
      <c r="BA57" s="38"/>
      <c r="BB57" s="29"/>
      <c r="BC57" s="46"/>
      <c r="BD57" s="46"/>
      <c r="BE57" s="46"/>
      <c r="BF57" s="47"/>
      <c r="BG57" s="47"/>
      <c r="BH57" s="18"/>
      <c r="BI57" s="7"/>
      <c r="BJ57" s="7"/>
      <c r="BK57" s="7"/>
      <c r="BL57" s="7"/>
      <c r="BM57" s="7"/>
      <c r="BN57" s="7"/>
      <c r="BO57" s="18"/>
      <c r="BP57" s="7"/>
      <c r="BQ57" s="18"/>
      <c r="BR57" s="7"/>
      <c r="BS57" s="18"/>
      <c r="BT57" s="18"/>
      <c r="BU57" s="18"/>
      <c r="BV57" s="18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X57" s="9"/>
      <c r="CY57" s="9"/>
      <c r="CZ57" s="9"/>
      <c r="DA57" s="9"/>
      <c r="DB57" s="9"/>
      <c r="DC57" s="9"/>
      <c r="DD57" s="7"/>
      <c r="DE57" s="9"/>
      <c r="DF57" s="9"/>
      <c r="DG57" s="9"/>
      <c r="DH57" s="9"/>
      <c r="DI57" s="9"/>
      <c r="DJ57" s="9"/>
      <c r="DK57" s="7"/>
      <c r="DL57" s="9"/>
      <c r="DM57" s="9"/>
      <c r="DN57" s="9"/>
      <c r="DO57" s="9"/>
      <c r="DP57" s="7"/>
      <c r="DQ57" s="9"/>
      <c r="DR57" s="9"/>
      <c r="DS57" s="9"/>
      <c r="DT57" s="9"/>
      <c r="DU57" s="9"/>
    </row>
    <row r="58" spans="1:92" s="50" customFormat="1" ht="11.25">
      <c r="A58" s="58">
        <v>475239</v>
      </c>
      <c r="B58" s="6" t="s">
        <v>93</v>
      </c>
      <c r="C58" s="6" t="s">
        <v>98</v>
      </c>
      <c r="D58" s="39" t="s">
        <v>101</v>
      </c>
      <c r="E58" s="5" t="s">
        <v>47</v>
      </c>
      <c r="F58" s="9">
        <v>47.21</v>
      </c>
      <c r="G58" s="10">
        <v>3.118</v>
      </c>
      <c r="H58" s="9">
        <v>17.43</v>
      </c>
      <c r="I58" s="9">
        <v>10.33</v>
      </c>
      <c r="J58" s="7"/>
      <c r="K58" s="10">
        <v>0.598</v>
      </c>
      <c r="L58" s="9">
        <v>4.02</v>
      </c>
      <c r="M58" s="9">
        <v>9.15</v>
      </c>
      <c r="N58" s="9">
        <v>3.45</v>
      </c>
      <c r="O58" s="10">
        <v>1.824</v>
      </c>
      <c r="P58" s="10">
        <v>0.53</v>
      </c>
      <c r="Q58" s="9">
        <v>1.62</v>
      </c>
      <c r="R58" s="9">
        <v>99.28</v>
      </c>
      <c r="S58" s="5"/>
      <c r="T58" s="7">
        <v>14.70470914127424</v>
      </c>
      <c r="U58" s="37">
        <v>214.57473684210527</v>
      </c>
      <c r="V58" s="7">
        <v>18.84640171858217</v>
      </c>
      <c r="W58" s="7">
        <v>29.741626794258373</v>
      </c>
      <c r="X58" s="7">
        <v>25.943490304709144</v>
      </c>
      <c r="Y58" s="7">
        <v>94.71495570609693</v>
      </c>
      <c r="Z58" s="7">
        <v>110.91634349030471</v>
      </c>
      <c r="AA58" s="7">
        <v>26.575657894736842</v>
      </c>
      <c r="AB58" s="7">
        <v>46.346681922196794</v>
      </c>
      <c r="AC58" s="37">
        <v>854.8348813209494</v>
      </c>
      <c r="AD58" s="7">
        <v>31.334586466165415</v>
      </c>
      <c r="AE58" s="37">
        <v>308.50105263157894</v>
      </c>
      <c r="AF58" s="7">
        <v>66.64181286549707</v>
      </c>
      <c r="AG58" s="8">
        <v>1.3877353935296959</v>
      </c>
      <c r="AH58" s="37">
        <v>761.1118421052632</v>
      </c>
      <c r="AI58" s="7">
        <v>48.598398169336384</v>
      </c>
      <c r="AJ58" s="7">
        <v>99.52621156852528</v>
      </c>
      <c r="AK58" s="7">
        <v>12.17224880382775</v>
      </c>
      <c r="AL58" s="7">
        <v>48.52974828375286</v>
      </c>
      <c r="AM58" s="7">
        <v>9.384615384615383</v>
      </c>
      <c r="AN58" s="8">
        <v>3.0514997170345217</v>
      </c>
      <c r="AO58" s="8">
        <v>9.027146814404432</v>
      </c>
      <c r="AP58" s="8">
        <v>1.2371250707413695</v>
      </c>
      <c r="AQ58" s="8">
        <v>6.251523545706371</v>
      </c>
      <c r="AR58" s="8">
        <v>1.1098398169336385</v>
      </c>
      <c r="AS58" s="8">
        <v>2.7982456140350878</v>
      </c>
      <c r="AT58" s="8">
        <v>0.37576499388004897</v>
      </c>
      <c r="AU58" s="8">
        <v>2.163615560640732</v>
      </c>
      <c r="AV58" s="8">
        <v>0.29986270022883293</v>
      </c>
      <c r="AW58" s="8">
        <v>7.146542827657378</v>
      </c>
      <c r="AX58" s="8">
        <v>4.059496567505721</v>
      </c>
      <c r="AY58" s="8">
        <v>3.3292053663570687</v>
      </c>
      <c r="AZ58" s="8">
        <v>4.42220936957779</v>
      </c>
      <c r="BA58" s="8">
        <v>1.1307650569723278</v>
      </c>
      <c r="BC58" s="9">
        <f t="shared" si="0"/>
        <v>3.233842362793222</v>
      </c>
      <c r="BD58" s="9">
        <f t="shared" si="1"/>
        <v>3.7214320106412146</v>
      </c>
      <c r="BE58" s="9">
        <f t="shared" si="2"/>
        <v>9.84538452309538</v>
      </c>
      <c r="BF58" s="10">
        <f t="shared" si="3"/>
        <v>2.1267813104045854</v>
      </c>
      <c r="BG58" s="10">
        <f t="shared" si="4"/>
        <v>0.16071608443177943</v>
      </c>
      <c r="BH58" s="7"/>
      <c r="BI58" s="7"/>
      <c r="BJ58" s="7"/>
      <c r="BK58" s="7"/>
      <c r="BL58" s="7"/>
      <c r="BM58" s="7"/>
      <c r="BN58" s="7"/>
      <c r="BO58" s="7"/>
      <c r="BP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</row>
    <row r="59" spans="1:92" s="5" customFormat="1" ht="11.25">
      <c r="A59" s="19">
        <v>475245</v>
      </c>
      <c r="B59" s="6" t="s">
        <v>93</v>
      </c>
      <c r="C59" s="6" t="s">
        <v>98</v>
      </c>
      <c r="D59" s="39" t="s">
        <v>102</v>
      </c>
      <c r="E59" s="5" t="s">
        <v>90</v>
      </c>
      <c r="F59" s="7">
        <v>58.08</v>
      </c>
      <c r="G59" s="8">
        <v>0.476</v>
      </c>
      <c r="H59" s="7">
        <v>18.7</v>
      </c>
      <c r="I59" s="7">
        <v>5.02</v>
      </c>
      <c r="J59" s="7"/>
      <c r="K59" s="8">
        <v>0.188</v>
      </c>
      <c r="L59" s="7">
        <v>0.87</v>
      </c>
      <c r="M59" s="7">
        <v>3.11</v>
      </c>
      <c r="N59" s="7">
        <v>5.51</v>
      </c>
      <c r="O59" s="8">
        <v>4.49</v>
      </c>
      <c r="P59" s="8">
        <v>0.077</v>
      </c>
      <c r="Q59" s="7">
        <v>3.2</v>
      </c>
      <c r="R59" s="9">
        <v>99.721</v>
      </c>
      <c r="T59" s="7">
        <v>2.4003618067725707</v>
      </c>
      <c r="U59" s="7">
        <v>20.120300751879697</v>
      </c>
      <c r="V59" s="7">
        <v>0.7157105591968259</v>
      </c>
      <c r="W59" s="7">
        <v>16.295066671006524</v>
      </c>
      <c r="X59" s="7">
        <v>17.51370908474193</v>
      </c>
      <c r="Y59" s="7">
        <v>4.537865172124087</v>
      </c>
      <c r="Z59" s="7">
        <v>102.65136525524339</v>
      </c>
      <c r="AA59" s="7">
        <v>25.67579663444325</v>
      </c>
      <c r="AB59" s="7">
        <v>159.64834446364355</v>
      </c>
      <c r="AC59" s="37">
        <v>1153.7288599650385</v>
      </c>
      <c r="AD59" s="7">
        <v>33.830750345250884</v>
      </c>
      <c r="AE59" s="37">
        <v>675.8152524167562</v>
      </c>
      <c r="AF59" s="7">
        <v>147.47284878863826</v>
      </c>
      <c r="AG59" s="8">
        <v>3.541619448358773</v>
      </c>
      <c r="AH59" s="37">
        <v>3919.1304153240244</v>
      </c>
      <c r="AI59" s="7">
        <v>80.70564610283473</v>
      </c>
      <c r="AJ59" s="7">
        <v>130.94913379630123</v>
      </c>
      <c r="AK59" s="7">
        <v>13.510643491846501</v>
      </c>
      <c r="AL59" s="7">
        <v>43.59968243590342</v>
      </c>
      <c r="AM59" s="7">
        <v>6.7197034973619285</v>
      </c>
      <c r="AN59" s="8">
        <v>2.7811464144231546</v>
      </c>
      <c r="AO59" s="8">
        <v>7.108372434846515</v>
      </c>
      <c r="AP59" s="8">
        <v>0.9863368097663513</v>
      </c>
      <c r="AQ59" s="8">
        <v>4.926225337780543</v>
      </c>
      <c r="AR59" s="8">
        <v>0.914164292719376</v>
      </c>
      <c r="AS59" s="8">
        <v>2.4984335839599</v>
      </c>
      <c r="AT59" s="8">
        <v>0.3921764544250993</v>
      </c>
      <c r="AU59" s="8">
        <v>2.5813757997478164</v>
      </c>
      <c r="AV59" s="8">
        <v>0.37883528697520197</v>
      </c>
      <c r="AW59" s="8">
        <v>12.089046144773699</v>
      </c>
      <c r="AX59" s="8">
        <v>5.999859898192686</v>
      </c>
      <c r="AY59" s="8">
        <v>14.2593879657126</v>
      </c>
      <c r="AZ59" s="8">
        <v>20.382195677576988</v>
      </c>
      <c r="BA59" s="8">
        <v>3.550112394388032</v>
      </c>
      <c r="BC59" s="9">
        <f t="shared" si="0"/>
        <v>7.500102134717095</v>
      </c>
      <c r="BD59" s="9">
        <f t="shared" si="1"/>
        <v>2.319539538239313</v>
      </c>
      <c r="BE59" s="9">
        <f t="shared" si="2"/>
        <v>19.976360131534186</v>
      </c>
      <c r="BF59" s="10">
        <f t="shared" si="3"/>
        <v>4.3591362084388505</v>
      </c>
      <c r="BG59" s="10">
        <f t="shared" si="4"/>
        <v>-0.11759096946325132</v>
      </c>
      <c r="BH59" s="7"/>
      <c r="BI59" s="7"/>
      <c r="BJ59" s="7"/>
      <c r="BK59" s="7"/>
      <c r="BL59" s="7"/>
      <c r="BM59" s="7"/>
      <c r="BN59" s="7"/>
      <c r="BO59" s="7"/>
      <c r="BP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</row>
    <row r="60" spans="1:92" s="5" customFormat="1" ht="11.25">
      <c r="A60" s="19">
        <v>475258</v>
      </c>
      <c r="B60" s="6" t="s">
        <v>93</v>
      </c>
      <c r="C60" s="6" t="s">
        <v>98</v>
      </c>
      <c r="D60" s="39" t="s">
        <v>103</v>
      </c>
      <c r="E60" s="5" t="s">
        <v>91</v>
      </c>
      <c r="F60" s="7">
        <v>51.16</v>
      </c>
      <c r="G60" s="8">
        <v>0.553</v>
      </c>
      <c r="H60" s="7">
        <v>20.31</v>
      </c>
      <c r="I60" s="7">
        <v>4.78</v>
      </c>
      <c r="J60" s="7"/>
      <c r="K60" s="8">
        <v>0.186</v>
      </c>
      <c r="L60" s="7">
        <v>0.75</v>
      </c>
      <c r="M60" s="7">
        <v>2.75</v>
      </c>
      <c r="N60" s="7">
        <v>7.16</v>
      </c>
      <c r="O60" s="8">
        <v>4.907</v>
      </c>
      <c r="P60" s="8">
        <v>0.118</v>
      </c>
      <c r="Q60" s="7">
        <v>4.66</v>
      </c>
      <c r="R60" s="9">
        <v>97.33399999999999</v>
      </c>
      <c r="T60" s="7">
        <v>2.464698331193839</v>
      </c>
      <c r="U60" s="7">
        <v>70.78048780487805</v>
      </c>
      <c r="V60" s="7">
        <v>0.4782825113078106</v>
      </c>
      <c r="W60" s="7">
        <v>10.238118191458595</v>
      </c>
      <c r="X60" s="7">
        <v>1.9478707372886088</v>
      </c>
      <c r="Y60" s="7">
        <v>3.8375523660531483</v>
      </c>
      <c r="Z60" s="7">
        <v>128.5672824691634</v>
      </c>
      <c r="AA60" s="7">
        <v>38.953693884764945</v>
      </c>
      <c r="AB60" s="7">
        <v>129.2221863617502</v>
      </c>
      <c r="AC60" s="37">
        <v>518.7542885659036</v>
      </c>
      <c r="AD60" s="7">
        <v>25.559258698177047</v>
      </c>
      <c r="AE60" s="37">
        <v>1057.728525980912</v>
      </c>
      <c r="AF60" s="7">
        <v>328.55249204665967</v>
      </c>
      <c r="AG60" s="8">
        <v>3.130746106025081</v>
      </c>
      <c r="AH60" s="37">
        <v>12080.456875220927</v>
      </c>
      <c r="AI60" s="7">
        <v>54.380100511780164</v>
      </c>
      <c r="AJ60" s="7">
        <v>101.39019140514264</v>
      </c>
      <c r="AK60" s="7">
        <v>10.616504386387739</v>
      </c>
      <c r="AL60" s="7">
        <v>35.6436442436258</v>
      </c>
      <c r="AM60" s="7">
        <v>6.114458182326687</v>
      </c>
      <c r="AN60" s="8">
        <v>2.336400643108815</v>
      </c>
      <c r="AO60" s="8">
        <v>5.460735614221131</v>
      </c>
      <c r="AP60" s="8">
        <v>0.8415147265077139</v>
      </c>
      <c r="AQ60" s="8">
        <v>4.716191326672992</v>
      </c>
      <c r="AR60" s="8">
        <v>0.8956152888561022</v>
      </c>
      <c r="AS60" s="8">
        <v>2.5826263697419587</v>
      </c>
      <c r="AT60" s="8">
        <v>0.4130804705418136</v>
      </c>
      <c r="AU60" s="8">
        <v>2.63612891327401</v>
      </c>
      <c r="AV60" s="8">
        <v>0.38507999446724145</v>
      </c>
      <c r="AW60" s="8">
        <v>14.611273989977752</v>
      </c>
      <c r="AX60" s="8">
        <v>7.2041126838489555</v>
      </c>
      <c r="AY60" s="8">
        <v>14.13719252282037</v>
      </c>
      <c r="AZ60" s="8">
        <v>24.71420414156363</v>
      </c>
      <c r="BA60" s="8">
        <v>15.434399973762178</v>
      </c>
      <c r="BC60" s="9">
        <f t="shared" si="0"/>
        <v>5.553865987734795</v>
      </c>
      <c r="BD60" s="9">
        <f t="shared" si="1"/>
        <v>1.7530012433613928</v>
      </c>
      <c r="BE60" s="9">
        <f t="shared" si="2"/>
        <v>41.38338042082387</v>
      </c>
      <c r="BF60" s="10">
        <f t="shared" si="3"/>
        <v>12.854539168230763</v>
      </c>
      <c r="BG60" s="10">
        <f t="shared" si="4"/>
        <v>-0.2552493376701661</v>
      </c>
      <c r="BH60" s="7"/>
      <c r="BI60" s="7"/>
      <c r="BJ60" s="7"/>
      <c r="BK60" s="7"/>
      <c r="BL60" s="7"/>
      <c r="BM60" s="7"/>
      <c r="BN60" s="7"/>
      <c r="BO60" s="7"/>
      <c r="BP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</row>
    <row r="61" spans="1:40" s="5" customFormat="1" ht="11.25">
      <c r="A61" s="3"/>
      <c r="F61" s="39"/>
      <c r="G61" s="39"/>
      <c r="H61" s="6"/>
      <c r="U61" s="7"/>
      <c r="AN61" s="20"/>
    </row>
    <row r="63" ht="11.25">
      <c r="A63" s="3" t="s">
        <v>48</v>
      </c>
    </row>
    <row r="64" ht="11.25">
      <c r="A64" s="20" t="s">
        <v>107</v>
      </c>
    </row>
    <row r="65" spans="1:125" ht="11.25">
      <c r="A65" s="20" t="s">
        <v>108</v>
      </c>
      <c r="B65" s="5"/>
      <c r="C65" s="5"/>
      <c r="D65" s="5"/>
      <c r="E65" s="5"/>
      <c r="H65" s="6"/>
      <c r="I65" s="13"/>
      <c r="J65" s="14"/>
      <c r="K65" s="13"/>
      <c r="L65" s="13"/>
      <c r="M65" s="7"/>
      <c r="N65" s="14"/>
      <c r="O65" s="13"/>
      <c r="P65" s="13"/>
      <c r="Q65" s="14"/>
      <c r="R65" s="14"/>
      <c r="S65" s="14"/>
      <c r="T65" s="13"/>
      <c r="AN65" s="17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8"/>
      <c r="BC65" s="18"/>
      <c r="BD65" s="18"/>
      <c r="BE65" s="18"/>
      <c r="BF65" s="18"/>
      <c r="BG65" s="18"/>
      <c r="BH65" s="1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X65" s="9"/>
      <c r="CY65" s="9"/>
      <c r="CZ65" s="9"/>
      <c r="DA65" s="9"/>
      <c r="DB65" s="9"/>
      <c r="DC65" s="9"/>
      <c r="DD65" s="7"/>
      <c r="DE65" s="9"/>
      <c r="DF65" s="9"/>
      <c r="DG65" s="9"/>
      <c r="DH65" s="9"/>
      <c r="DI65" s="9"/>
      <c r="DJ65" s="9"/>
      <c r="DK65" s="7"/>
      <c r="DL65" s="9"/>
      <c r="DM65" s="9"/>
      <c r="DN65" s="9"/>
      <c r="DO65" s="9"/>
      <c r="DP65" s="7"/>
      <c r="DQ65" s="9"/>
      <c r="DR65" s="9"/>
      <c r="DS65" s="9"/>
      <c r="DT65" s="9"/>
      <c r="DU65" s="9"/>
    </row>
    <row r="66" spans="1:125" ht="11.25">
      <c r="A66" s="89" t="s">
        <v>106</v>
      </c>
      <c r="B66" s="5"/>
      <c r="C66" s="5"/>
      <c r="D66" s="5"/>
      <c r="E66" s="5"/>
      <c r="H66" s="6"/>
      <c r="I66" s="13"/>
      <c r="J66" s="14"/>
      <c r="K66" s="13"/>
      <c r="L66" s="13"/>
      <c r="M66" s="7"/>
      <c r="N66" s="14"/>
      <c r="O66" s="13"/>
      <c r="P66" s="13"/>
      <c r="Q66" s="14"/>
      <c r="R66" s="14"/>
      <c r="S66" s="14"/>
      <c r="T66" s="13"/>
      <c r="AN66" s="17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8"/>
      <c r="BC66" s="18"/>
      <c r="BD66" s="18"/>
      <c r="BE66" s="18"/>
      <c r="BF66" s="18"/>
      <c r="BG66" s="18"/>
      <c r="BH66" s="1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25"/>
      <c r="BX66" s="25"/>
      <c r="BY66" s="26"/>
      <c r="BZ66" s="27"/>
      <c r="CA66" s="14"/>
      <c r="CB66" s="14"/>
      <c r="CC66" s="14"/>
      <c r="CD66" s="28"/>
      <c r="CE66" s="28"/>
      <c r="CF66" s="28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X66" s="9"/>
      <c r="CY66" s="9"/>
      <c r="CZ66" s="9"/>
      <c r="DA66" s="9"/>
      <c r="DB66" s="9"/>
      <c r="DC66" s="9"/>
      <c r="DD66" s="7"/>
      <c r="DE66" s="9"/>
      <c r="DF66" s="9"/>
      <c r="DG66" s="9"/>
      <c r="DH66" s="9"/>
      <c r="DI66" s="9"/>
      <c r="DJ66" s="9"/>
      <c r="DK66" s="7"/>
      <c r="DL66" s="9"/>
      <c r="DM66" s="9"/>
      <c r="DN66" s="9"/>
      <c r="DO66" s="9"/>
      <c r="DP66" s="7"/>
      <c r="DQ66" s="9"/>
      <c r="DR66" s="9"/>
      <c r="DS66" s="9"/>
      <c r="DT66" s="9"/>
      <c r="DU66" s="9"/>
    </row>
    <row r="67" spans="1:125" s="5" customFormat="1" ht="11.25">
      <c r="A67" s="69"/>
      <c r="B67" s="6"/>
      <c r="C67" s="6"/>
      <c r="D67" s="6"/>
      <c r="E67" s="6"/>
      <c r="F67" s="6"/>
      <c r="G67" s="6"/>
      <c r="H67" s="6"/>
      <c r="I67" s="7"/>
      <c r="J67" s="8"/>
      <c r="K67" s="7"/>
      <c r="L67" s="7"/>
      <c r="M67" s="7"/>
      <c r="N67" s="8"/>
      <c r="O67" s="7"/>
      <c r="P67" s="7"/>
      <c r="Q67" s="7"/>
      <c r="R67" s="8"/>
      <c r="S67" s="8"/>
      <c r="T67" s="7"/>
      <c r="AN67" s="19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8"/>
      <c r="BC67" s="7"/>
      <c r="BD67" s="7"/>
      <c r="BE67" s="7"/>
      <c r="BF67" s="7"/>
      <c r="BG67" s="7"/>
      <c r="BH67" s="7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25"/>
      <c r="BX67" s="25"/>
      <c r="BY67" s="26"/>
      <c r="BZ67" s="27"/>
      <c r="CA67" s="14"/>
      <c r="CB67" s="14"/>
      <c r="CC67" s="14"/>
      <c r="CD67" s="28"/>
      <c r="CE67" s="28"/>
      <c r="CF67" s="28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X67" s="9"/>
      <c r="CY67" s="9"/>
      <c r="CZ67" s="9"/>
      <c r="DA67" s="9"/>
      <c r="DB67" s="9"/>
      <c r="DC67" s="9"/>
      <c r="DD67" s="7"/>
      <c r="DE67" s="9"/>
      <c r="DF67" s="9"/>
      <c r="DG67" s="9"/>
      <c r="DH67" s="9"/>
      <c r="DI67" s="9"/>
      <c r="DJ67" s="9"/>
      <c r="DK67" s="7"/>
      <c r="DL67" s="9"/>
      <c r="DM67" s="9"/>
      <c r="DN67" s="9"/>
      <c r="DO67" s="9"/>
      <c r="DP67" s="7"/>
      <c r="DQ67" s="9"/>
      <c r="DR67" s="9"/>
      <c r="DS67" s="9"/>
      <c r="DT67" s="9"/>
      <c r="DU67" s="9"/>
    </row>
    <row r="68" spans="1:125" ht="11.25">
      <c r="A68" s="70"/>
      <c r="B68" s="5"/>
      <c r="C68" s="5"/>
      <c r="D68" s="5"/>
      <c r="E68" s="5"/>
      <c r="H68" s="6"/>
      <c r="I68" s="13"/>
      <c r="J68" s="14"/>
      <c r="K68" s="13"/>
      <c r="L68" s="13"/>
      <c r="M68" s="7"/>
      <c r="N68" s="14"/>
      <c r="O68" s="13"/>
      <c r="P68" s="13"/>
      <c r="Q68" s="14"/>
      <c r="R68" s="14"/>
      <c r="S68" s="14"/>
      <c r="T68" s="13"/>
      <c r="AN68" s="17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8"/>
      <c r="BC68" s="18"/>
      <c r="BD68" s="18"/>
      <c r="BE68" s="18"/>
      <c r="BF68" s="18"/>
      <c r="BG68" s="18"/>
      <c r="BH68" s="1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X68" s="9"/>
      <c r="CY68" s="9"/>
      <c r="CZ68" s="9"/>
      <c r="DA68" s="9"/>
      <c r="DB68" s="9"/>
      <c r="DC68" s="9"/>
      <c r="DD68" s="7"/>
      <c r="DE68" s="9"/>
      <c r="DF68" s="9"/>
      <c r="DG68" s="9"/>
      <c r="DH68" s="9"/>
      <c r="DI68" s="9"/>
      <c r="DJ68" s="9"/>
      <c r="DK68" s="7"/>
      <c r="DL68" s="9"/>
      <c r="DM68" s="9"/>
      <c r="DN68" s="9"/>
      <c r="DO68" s="9"/>
      <c r="DP68" s="7"/>
      <c r="DQ68" s="9"/>
      <c r="DR68" s="9"/>
      <c r="DS68" s="9"/>
      <c r="DT68" s="9"/>
      <c r="DU68" s="9"/>
    </row>
    <row r="69" spans="1:125" ht="11.25">
      <c r="A69" s="20"/>
      <c r="B69" s="5"/>
      <c r="C69" s="5"/>
      <c r="D69" s="5"/>
      <c r="E69" s="5"/>
      <c r="H69" s="6"/>
      <c r="I69" s="13"/>
      <c r="J69" s="14"/>
      <c r="K69" s="13"/>
      <c r="L69" s="13"/>
      <c r="M69" s="7"/>
      <c r="N69" s="14"/>
      <c r="O69" s="13"/>
      <c r="P69" s="13"/>
      <c r="Q69" s="14"/>
      <c r="R69" s="14"/>
      <c r="S69" s="14"/>
      <c r="T69" s="13"/>
      <c r="AN69" s="17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8"/>
      <c r="BC69" s="18"/>
      <c r="BD69" s="18"/>
      <c r="BE69" s="18"/>
      <c r="BF69" s="18"/>
      <c r="BG69" s="18"/>
      <c r="BH69" s="1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X69" s="9"/>
      <c r="CY69" s="9"/>
      <c r="CZ69" s="9"/>
      <c r="DA69" s="9"/>
      <c r="DB69" s="9"/>
      <c r="DC69" s="9"/>
      <c r="DD69" s="7"/>
      <c r="DE69" s="9"/>
      <c r="DF69" s="9"/>
      <c r="DG69" s="9"/>
      <c r="DH69" s="9"/>
      <c r="DI69" s="9"/>
      <c r="DJ69" s="9"/>
      <c r="DK69" s="7"/>
      <c r="DL69" s="9"/>
      <c r="DM69" s="9"/>
      <c r="DN69" s="9"/>
      <c r="DO69" s="9"/>
      <c r="DP69" s="7"/>
      <c r="DQ69" s="9"/>
      <c r="DR69" s="9"/>
      <c r="DS69" s="9"/>
      <c r="DT69" s="9"/>
      <c r="DU69" s="9"/>
    </row>
    <row r="70" spans="1:125" ht="11.25">
      <c r="A70" s="20"/>
      <c r="B70" s="5"/>
      <c r="C70" s="5"/>
      <c r="D70" s="5"/>
      <c r="E70" s="5"/>
      <c r="H70" s="6"/>
      <c r="I70" s="13"/>
      <c r="J70" s="14"/>
      <c r="K70" s="13"/>
      <c r="L70" s="13"/>
      <c r="M70" s="7"/>
      <c r="N70" s="14"/>
      <c r="O70" s="13"/>
      <c r="P70" s="13"/>
      <c r="Q70" s="14"/>
      <c r="R70" s="14"/>
      <c r="S70" s="14"/>
      <c r="T70" s="13"/>
      <c r="AN70" s="17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8"/>
      <c r="BC70" s="18"/>
      <c r="BD70" s="18"/>
      <c r="BE70" s="18"/>
      <c r="BF70" s="18"/>
      <c r="BG70" s="18"/>
      <c r="BH70" s="1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X70" s="9"/>
      <c r="CY70" s="9"/>
      <c r="CZ70" s="9"/>
      <c r="DA70" s="9"/>
      <c r="DB70" s="9"/>
      <c r="DC70" s="9"/>
      <c r="DD70" s="7"/>
      <c r="DE70" s="9"/>
      <c r="DF70" s="9"/>
      <c r="DG70" s="9"/>
      <c r="DH70" s="9"/>
      <c r="DI70" s="9"/>
      <c r="DJ70" s="9"/>
      <c r="DK70" s="7"/>
      <c r="DL70" s="9"/>
      <c r="DM70" s="9"/>
      <c r="DN70" s="9"/>
      <c r="DO70" s="9"/>
      <c r="DP70" s="7"/>
      <c r="DQ70" s="9"/>
      <c r="DR70" s="9"/>
      <c r="DS70" s="9"/>
      <c r="DT70" s="9"/>
      <c r="DU70" s="9"/>
    </row>
    <row r="71" spans="1:125" ht="11.25">
      <c r="A71" s="20"/>
      <c r="B71" s="15"/>
      <c r="C71" s="15"/>
      <c r="D71" s="15"/>
      <c r="E71" s="15"/>
      <c r="F71" s="15"/>
      <c r="G71" s="15"/>
      <c r="H71" s="34"/>
      <c r="I71" s="13"/>
      <c r="J71" s="14"/>
      <c r="K71" s="13"/>
      <c r="L71" s="13"/>
      <c r="M71" s="7"/>
      <c r="N71" s="14"/>
      <c r="O71" s="13"/>
      <c r="P71" s="13"/>
      <c r="Q71" s="14"/>
      <c r="R71" s="14"/>
      <c r="S71" s="14"/>
      <c r="T71" s="13"/>
      <c r="AN71" s="17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8"/>
      <c r="BC71" s="18"/>
      <c r="BD71" s="18"/>
      <c r="BE71" s="18"/>
      <c r="BF71" s="18"/>
      <c r="BG71" s="18"/>
      <c r="BH71" s="1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X71" s="9"/>
      <c r="CY71" s="9"/>
      <c r="CZ71" s="9"/>
      <c r="DA71" s="9"/>
      <c r="DB71" s="9"/>
      <c r="DC71" s="9"/>
      <c r="DD71" s="7"/>
      <c r="DE71" s="9"/>
      <c r="DF71" s="9"/>
      <c r="DG71" s="9"/>
      <c r="DH71" s="9"/>
      <c r="DI71" s="9"/>
      <c r="DJ71" s="9"/>
      <c r="DK71" s="7"/>
      <c r="DL71" s="9"/>
      <c r="DM71" s="9"/>
      <c r="DN71" s="9"/>
      <c r="DO71" s="9"/>
      <c r="DP71" s="7"/>
      <c r="DQ71" s="9"/>
      <c r="DR71" s="9"/>
      <c r="DS71" s="9"/>
      <c r="DT71" s="9"/>
      <c r="DU71" s="9"/>
    </row>
    <row r="72" spans="1:125" ht="11.25">
      <c r="A72" s="20"/>
      <c r="B72" s="5"/>
      <c r="C72" s="5"/>
      <c r="D72" s="5"/>
      <c r="E72" s="5"/>
      <c r="H72" s="6"/>
      <c r="I72" s="13"/>
      <c r="J72" s="14"/>
      <c r="K72" s="13"/>
      <c r="L72" s="13"/>
      <c r="M72" s="7"/>
      <c r="N72" s="14"/>
      <c r="O72" s="13"/>
      <c r="P72" s="13"/>
      <c r="Q72" s="14"/>
      <c r="R72" s="14"/>
      <c r="S72" s="14"/>
      <c r="T72" s="13"/>
      <c r="AN72" s="17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8"/>
      <c r="BC72" s="18"/>
      <c r="BD72" s="18"/>
      <c r="BE72" s="18"/>
      <c r="BF72" s="18"/>
      <c r="BG72" s="18"/>
      <c r="BH72" s="1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X72" s="9"/>
      <c r="CY72" s="9"/>
      <c r="CZ72" s="9"/>
      <c r="DA72" s="9"/>
      <c r="DB72" s="9"/>
      <c r="DC72" s="9"/>
      <c r="DD72" s="7"/>
      <c r="DE72" s="9"/>
      <c r="DF72" s="9"/>
      <c r="DG72" s="9"/>
      <c r="DH72" s="9"/>
      <c r="DI72" s="9"/>
      <c r="DJ72" s="9"/>
      <c r="DK72" s="7"/>
      <c r="DL72" s="9"/>
      <c r="DM72" s="9"/>
      <c r="DN72" s="9"/>
      <c r="DO72" s="9"/>
      <c r="DP72" s="7"/>
      <c r="DQ72" s="9"/>
      <c r="DR72" s="9"/>
      <c r="DS72" s="9"/>
      <c r="DT72" s="9"/>
      <c r="DU72" s="9"/>
    </row>
    <row r="73" spans="1:125" ht="11.25">
      <c r="A73" s="20"/>
      <c r="B73" s="5"/>
      <c r="C73" s="5"/>
      <c r="D73" s="5"/>
      <c r="E73" s="5"/>
      <c r="H73" s="6"/>
      <c r="I73" s="13"/>
      <c r="J73" s="14"/>
      <c r="K73" s="13"/>
      <c r="L73" s="13"/>
      <c r="M73" s="7"/>
      <c r="N73" s="14"/>
      <c r="O73" s="13"/>
      <c r="P73" s="13"/>
      <c r="Q73" s="14"/>
      <c r="R73" s="14"/>
      <c r="S73" s="14"/>
      <c r="T73" s="13"/>
      <c r="AN73" s="17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8"/>
      <c r="BC73" s="18"/>
      <c r="BD73" s="18"/>
      <c r="BE73" s="18"/>
      <c r="BF73" s="18"/>
      <c r="BG73" s="18"/>
      <c r="BH73" s="1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X73" s="9"/>
      <c r="CY73" s="9"/>
      <c r="CZ73" s="9"/>
      <c r="DA73" s="9"/>
      <c r="DB73" s="9"/>
      <c r="DC73" s="9"/>
      <c r="DD73" s="7"/>
      <c r="DE73" s="9"/>
      <c r="DF73" s="9"/>
      <c r="DG73" s="9"/>
      <c r="DH73" s="9"/>
      <c r="DI73" s="9"/>
      <c r="DJ73" s="9"/>
      <c r="DK73" s="7"/>
      <c r="DL73" s="9"/>
      <c r="DM73" s="9"/>
      <c r="DN73" s="9"/>
      <c r="DO73" s="9"/>
      <c r="DP73" s="7"/>
      <c r="DQ73" s="9"/>
      <c r="DR73" s="9"/>
      <c r="DS73" s="9"/>
      <c r="DT73" s="9"/>
      <c r="DU73" s="9"/>
    </row>
    <row r="74" spans="1:125" ht="11.25">
      <c r="A74" s="20"/>
      <c r="B74" s="5"/>
      <c r="C74" s="5"/>
      <c r="D74" s="5"/>
      <c r="E74" s="5"/>
      <c r="H74" s="6"/>
      <c r="I74" s="13"/>
      <c r="J74" s="14"/>
      <c r="K74" s="13"/>
      <c r="L74" s="13"/>
      <c r="M74" s="7"/>
      <c r="N74" s="14"/>
      <c r="O74" s="13"/>
      <c r="P74" s="13"/>
      <c r="Q74" s="14"/>
      <c r="R74" s="14"/>
      <c r="S74" s="14"/>
      <c r="T74" s="13"/>
      <c r="AN74" s="17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8"/>
      <c r="BC74" s="18"/>
      <c r="BD74" s="18"/>
      <c r="BE74" s="18"/>
      <c r="BF74" s="18"/>
      <c r="BG74" s="18"/>
      <c r="BH74" s="1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X74" s="9"/>
      <c r="CY74" s="9"/>
      <c r="CZ74" s="9"/>
      <c r="DA74" s="9"/>
      <c r="DB74" s="9"/>
      <c r="DC74" s="9"/>
      <c r="DD74" s="7"/>
      <c r="DE74" s="9"/>
      <c r="DF74" s="9"/>
      <c r="DG74" s="9"/>
      <c r="DH74" s="9"/>
      <c r="DI74" s="9"/>
      <c r="DJ74" s="9"/>
      <c r="DK74" s="7"/>
      <c r="DL74" s="9"/>
      <c r="DM74" s="9"/>
      <c r="DN74" s="9"/>
      <c r="DO74" s="9"/>
      <c r="DP74" s="7"/>
      <c r="DQ74" s="9"/>
      <c r="DR74" s="9"/>
      <c r="DS74" s="9"/>
      <c r="DT74" s="9"/>
      <c r="DU74" s="9"/>
    </row>
    <row r="75" spans="1:125" ht="11.25">
      <c r="A75" s="20"/>
      <c r="B75" s="5"/>
      <c r="C75" s="5"/>
      <c r="D75" s="5"/>
      <c r="E75" s="5"/>
      <c r="H75" s="6"/>
      <c r="I75" s="13"/>
      <c r="J75" s="14"/>
      <c r="K75" s="13"/>
      <c r="L75" s="13"/>
      <c r="M75" s="7"/>
      <c r="N75" s="14"/>
      <c r="O75" s="13"/>
      <c r="P75" s="13"/>
      <c r="Q75" s="14"/>
      <c r="R75" s="14"/>
      <c r="S75" s="14"/>
      <c r="T75" s="13"/>
      <c r="AN75" s="17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8"/>
      <c r="BC75" s="18"/>
      <c r="BD75" s="18"/>
      <c r="BE75" s="18"/>
      <c r="BF75" s="18"/>
      <c r="BG75" s="18"/>
      <c r="BH75" s="1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X75" s="9"/>
      <c r="CY75" s="9"/>
      <c r="CZ75" s="9"/>
      <c r="DA75" s="9"/>
      <c r="DB75" s="9"/>
      <c r="DC75" s="9"/>
      <c r="DD75" s="7"/>
      <c r="DE75" s="9"/>
      <c r="DF75" s="9"/>
      <c r="DG75" s="9"/>
      <c r="DH75" s="9"/>
      <c r="DI75" s="9"/>
      <c r="DJ75" s="9"/>
      <c r="DK75" s="7"/>
      <c r="DL75" s="9"/>
      <c r="DM75" s="9"/>
      <c r="DN75" s="9"/>
      <c r="DO75" s="9"/>
      <c r="DP75" s="7"/>
      <c r="DQ75" s="9"/>
      <c r="DR75" s="9"/>
      <c r="DS75" s="9"/>
      <c r="DT75" s="9"/>
      <c r="DU75" s="9"/>
    </row>
    <row r="76" spans="2:125" ht="11.25">
      <c r="B76" s="5"/>
      <c r="C76" s="5"/>
      <c r="D76" s="5"/>
      <c r="E76" s="5"/>
      <c r="H76" s="6"/>
      <c r="I76" s="13"/>
      <c r="J76" s="14"/>
      <c r="K76" s="13"/>
      <c r="L76" s="13"/>
      <c r="M76" s="7"/>
      <c r="N76" s="14"/>
      <c r="O76" s="13"/>
      <c r="P76" s="13"/>
      <c r="Q76" s="14"/>
      <c r="R76" s="14"/>
      <c r="S76" s="14"/>
      <c r="T76" s="13"/>
      <c r="AN76" s="17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8"/>
      <c r="BC76" s="18"/>
      <c r="BD76" s="18"/>
      <c r="BE76" s="18"/>
      <c r="BF76" s="18"/>
      <c r="BG76" s="18"/>
      <c r="BH76" s="1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X76" s="9"/>
      <c r="CY76" s="9"/>
      <c r="CZ76" s="9"/>
      <c r="DA76" s="9"/>
      <c r="DB76" s="9"/>
      <c r="DC76" s="9"/>
      <c r="DD76" s="7"/>
      <c r="DE76" s="9"/>
      <c r="DF76" s="9"/>
      <c r="DG76" s="9"/>
      <c r="DH76" s="9"/>
      <c r="DI76" s="9"/>
      <c r="DJ76" s="9"/>
      <c r="DK76" s="7"/>
      <c r="DL76" s="9"/>
      <c r="DM76" s="9"/>
      <c r="DN76" s="9"/>
      <c r="DO76" s="9"/>
      <c r="DP76" s="7"/>
      <c r="DQ76" s="9"/>
      <c r="DR76" s="9"/>
      <c r="DS76" s="9"/>
      <c r="DT76" s="9"/>
      <c r="DU76" s="9"/>
    </row>
    <row r="77" spans="2:125" ht="11.25">
      <c r="B77" s="5"/>
      <c r="C77" s="5"/>
      <c r="D77" s="5"/>
      <c r="E77" s="5"/>
      <c r="H77" s="6"/>
      <c r="I77" s="13"/>
      <c r="J77" s="14"/>
      <c r="K77" s="13"/>
      <c r="L77" s="13"/>
      <c r="M77" s="7"/>
      <c r="N77" s="14"/>
      <c r="O77" s="13"/>
      <c r="P77" s="13"/>
      <c r="Q77" s="14"/>
      <c r="R77" s="14"/>
      <c r="S77" s="14"/>
      <c r="T77" s="13"/>
      <c r="AN77" s="17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8"/>
      <c r="BC77" s="7"/>
      <c r="BD77" s="18"/>
      <c r="BE77" s="18"/>
      <c r="BF77" s="18"/>
      <c r="BG77" s="18"/>
      <c r="BH77" s="1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X77" s="9"/>
      <c r="CY77" s="9"/>
      <c r="CZ77" s="9"/>
      <c r="DA77" s="9"/>
      <c r="DB77" s="9"/>
      <c r="DC77" s="9"/>
      <c r="DD77" s="7"/>
      <c r="DE77" s="9"/>
      <c r="DF77" s="9"/>
      <c r="DG77" s="9"/>
      <c r="DH77" s="9"/>
      <c r="DI77" s="9"/>
      <c r="DJ77" s="9"/>
      <c r="DK77" s="7"/>
      <c r="DL77" s="9"/>
      <c r="DM77" s="9"/>
      <c r="DN77" s="9"/>
      <c r="DO77" s="9"/>
      <c r="DP77" s="7"/>
      <c r="DQ77" s="9"/>
      <c r="DR77" s="9"/>
      <c r="DS77" s="9"/>
      <c r="DT77" s="9"/>
      <c r="DU77" s="9"/>
    </row>
    <row r="78" spans="13:125" ht="11.25">
      <c r="M78" s="7"/>
      <c r="CH78" s="9"/>
      <c r="CI78" s="9"/>
      <c r="CJ78" s="9"/>
      <c r="CK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X78" s="9"/>
      <c r="CY78" s="9"/>
      <c r="CZ78" s="9"/>
      <c r="DA78" s="9"/>
      <c r="DB78" s="9"/>
      <c r="DC78" s="9"/>
      <c r="DD78" s="7"/>
      <c r="DE78" s="9"/>
      <c r="DF78" s="9"/>
      <c r="DG78" s="9"/>
      <c r="DH78" s="9"/>
      <c r="DI78" s="9"/>
      <c r="DJ78" s="9"/>
      <c r="DK78" s="7"/>
      <c r="DL78" s="9"/>
      <c r="DM78" s="9"/>
      <c r="DN78" s="9"/>
      <c r="DO78" s="9"/>
      <c r="DP78" s="7"/>
      <c r="DQ78" s="9"/>
      <c r="DR78" s="9"/>
      <c r="DS78" s="9"/>
      <c r="DT78" s="9"/>
      <c r="DU78" s="9"/>
    </row>
    <row r="79" spans="8:125" ht="11.25">
      <c r="H79" s="6"/>
      <c r="M79" s="7"/>
      <c r="CH79" s="9"/>
      <c r="CI79" s="9"/>
      <c r="CJ79" s="9"/>
      <c r="CK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X79" s="9"/>
      <c r="CY79" s="9"/>
      <c r="CZ79" s="9"/>
      <c r="DA79" s="9"/>
      <c r="DB79" s="9"/>
      <c r="DC79" s="9"/>
      <c r="DD79" s="7"/>
      <c r="DE79" s="9"/>
      <c r="DF79" s="9"/>
      <c r="DG79" s="9"/>
      <c r="DH79" s="9"/>
      <c r="DI79" s="9"/>
      <c r="DJ79" s="9"/>
      <c r="DK79" s="7"/>
      <c r="DL79" s="9"/>
      <c r="DM79" s="9"/>
      <c r="DN79" s="9"/>
      <c r="DO79" s="9"/>
      <c r="DP79" s="7"/>
      <c r="DQ79" s="9"/>
      <c r="DR79" s="9"/>
      <c r="DS79" s="9"/>
      <c r="DT79" s="9"/>
      <c r="DU79" s="9"/>
    </row>
    <row r="80" spans="1:125" s="5" customFormat="1" ht="9.75" customHeight="1">
      <c r="A80" s="3"/>
      <c r="H80" s="6"/>
      <c r="I80" s="9"/>
      <c r="J80" s="10"/>
      <c r="K80" s="9"/>
      <c r="L80" s="9"/>
      <c r="M80" s="7"/>
      <c r="N80" s="10"/>
      <c r="O80" s="9"/>
      <c r="P80" s="9"/>
      <c r="Q80" s="9"/>
      <c r="R80" s="10"/>
      <c r="S80" s="10"/>
      <c r="T80" s="9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4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8"/>
      <c r="BC80" s="18"/>
      <c r="BD80" s="18"/>
      <c r="BE80" s="7"/>
      <c r="BF80" s="18"/>
      <c r="BG80" s="18"/>
      <c r="BH80" s="18"/>
      <c r="BI80" s="18"/>
      <c r="BJ80" s="29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X80" s="1"/>
      <c r="BY80" s="1"/>
      <c r="BZ80" s="1"/>
      <c r="CA80" s="1"/>
      <c r="CB80" s="1"/>
      <c r="CC80" s="1"/>
      <c r="CH80" s="9"/>
      <c r="CI80" s="9"/>
      <c r="CJ80" s="9"/>
      <c r="CK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X80" s="9"/>
      <c r="CY80" s="9"/>
      <c r="CZ80" s="9"/>
      <c r="DA80" s="9"/>
      <c r="DB80" s="9"/>
      <c r="DC80" s="9"/>
      <c r="DD80" s="7"/>
      <c r="DE80" s="9"/>
      <c r="DF80" s="9"/>
      <c r="DG80" s="9"/>
      <c r="DH80" s="9"/>
      <c r="DI80" s="9"/>
      <c r="DJ80" s="9"/>
      <c r="DK80" s="7"/>
      <c r="DL80" s="9"/>
      <c r="DM80" s="9"/>
      <c r="DN80" s="9"/>
      <c r="DO80" s="9"/>
      <c r="DP80" s="7"/>
      <c r="DQ80" s="9"/>
      <c r="DR80" s="9"/>
      <c r="DS80" s="9"/>
      <c r="DT80" s="9"/>
      <c r="DU80" s="9"/>
    </row>
    <row r="81" spans="1:125" s="5" customFormat="1" ht="9.75" customHeight="1">
      <c r="A81" s="4"/>
      <c r="H81" s="6"/>
      <c r="I81" s="9"/>
      <c r="J81" s="10"/>
      <c r="K81" s="9"/>
      <c r="L81" s="9"/>
      <c r="M81" s="7"/>
      <c r="N81" s="10"/>
      <c r="O81" s="9"/>
      <c r="P81" s="9"/>
      <c r="Q81" s="9"/>
      <c r="R81" s="10"/>
      <c r="S81" s="10"/>
      <c r="T81" s="9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4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8"/>
      <c r="BC81" s="18"/>
      <c r="BD81" s="18"/>
      <c r="BE81" s="7"/>
      <c r="BF81" s="18"/>
      <c r="BG81" s="18"/>
      <c r="BH81" s="18"/>
      <c r="BI81" s="18"/>
      <c r="BJ81" s="29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X81" s="1"/>
      <c r="BY81" s="1"/>
      <c r="BZ81" s="1"/>
      <c r="CA81" s="1"/>
      <c r="CB81" s="1"/>
      <c r="CC81" s="1"/>
      <c r="CH81" s="9"/>
      <c r="CI81" s="9"/>
      <c r="CJ81" s="9"/>
      <c r="CK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X81" s="9"/>
      <c r="CY81" s="9"/>
      <c r="CZ81" s="9"/>
      <c r="DA81" s="9"/>
      <c r="DB81" s="9"/>
      <c r="DC81" s="9"/>
      <c r="DD81" s="7"/>
      <c r="DE81" s="9"/>
      <c r="DF81" s="9"/>
      <c r="DG81" s="9"/>
      <c r="DH81" s="9"/>
      <c r="DI81" s="9"/>
      <c r="DJ81" s="9"/>
      <c r="DK81" s="7"/>
      <c r="DL81" s="9"/>
      <c r="DM81" s="9"/>
      <c r="DN81" s="9"/>
      <c r="DO81" s="9"/>
      <c r="DP81" s="7"/>
      <c r="DQ81" s="9"/>
      <c r="DR81" s="9"/>
      <c r="DS81" s="9"/>
      <c r="DT81" s="9"/>
      <c r="DU81" s="9"/>
    </row>
    <row r="82" spans="2:125" ht="11.25">
      <c r="B82" s="5"/>
      <c r="C82" s="5"/>
      <c r="D82" s="5"/>
      <c r="E82" s="5"/>
      <c r="H82" s="6"/>
      <c r="CH82" s="9"/>
      <c r="CI82" s="9"/>
      <c r="CJ82" s="9"/>
      <c r="CK82" s="9"/>
      <c r="CL82" s="5"/>
      <c r="CM82" s="9"/>
      <c r="CN82" s="9"/>
      <c r="CO82" s="9"/>
      <c r="CP82" s="9"/>
      <c r="CQ82" s="9"/>
      <c r="CR82" s="9"/>
      <c r="CS82" s="9"/>
      <c r="CT82" s="9"/>
      <c r="CU82" s="9"/>
      <c r="CV82" s="9"/>
      <c r="CX82" s="9"/>
      <c r="CY82" s="9"/>
      <c r="CZ82" s="9"/>
      <c r="DA82" s="9"/>
      <c r="DB82" s="9"/>
      <c r="DC82" s="9"/>
      <c r="DD82" s="7"/>
      <c r="DE82" s="9"/>
      <c r="DF82" s="9"/>
      <c r="DG82" s="9"/>
      <c r="DH82" s="9"/>
      <c r="DI82" s="9"/>
      <c r="DJ82" s="9"/>
      <c r="DK82" s="7"/>
      <c r="DL82" s="9"/>
      <c r="DM82" s="9"/>
      <c r="DN82" s="9"/>
      <c r="DO82" s="9"/>
      <c r="DP82" s="7"/>
      <c r="DQ82" s="9"/>
      <c r="DR82" s="9"/>
      <c r="DS82" s="9"/>
      <c r="DT82" s="9"/>
      <c r="DU82" s="9"/>
    </row>
    <row r="83" spans="1:125" ht="11.25">
      <c r="A83" s="31"/>
      <c r="I83" s="13"/>
      <c r="J83" s="14"/>
      <c r="K83" s="13"/>
      <c r="L83" s="13"/>
      <c r="M83" s="13"/>
      <c r="N83" s="14"/>
      <c r="O83" s="13"/>
      <c r="P83" s="13"/>
      <c r="Q83" s="13"/>
      <c r="R83" s="14"/>
      <c r="S83" s="14"/>
      <c r="T83" s="13"/>
      <c r="AN83" s="31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10"/>
      <c r="BC83" s="30"/>
      <c r="BD83" s="30"/>
      <c r="BE83" s="30"/>
      <c r="BF83" s="30"/>
      <c r="BG83" s="30"/>
      <c r="BH83" s="3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CH83" s="9"/>
      <c r="CI83" s="9"/>
      <c r="CJ83" s="9"/>
      <c r="CK83" s="9"/>
      <c r="CL83" s="5"/>
      <c r="CM83" s="9"/>
      <c r="CN83" s="9"/>
      <c r="CO83" s="9"/>
      <c r="CP83" s="9"/>
      <c r="CQ83" s="9"/>
      <c r="CR83" s="9"/>
      <c r="CS83" s="9"/>
      <c r="CT83" s="9"/>
      <c r="CU83" s="9"/>
      <c r="CV83" s="9"/>
      <c r="CX83" s="9"/>
      <c r="CY83" s="9"/>
      <c r="CZ83" s="9"/>
      <c r="DA83" s="9"/>
      <c r="DB83" s="9"/>
      <c r="DC83" s="9"/>
      <c r="DD83" s="7"/>
      <c r="DE83" s="9"/>
      <c r="DF83" s="9"/>
      <c r="DG83" s="9"/>
      <c r="DH83" s="9"/>
      <c r="DI83" s="9"/>
      <c r="DJ83" s="9"/>
      <c r="DK83" s="7"/>
      <c r="DL83" s="9"/>
      <c r="DM83" s="9"/>
      <c r="DN83" s="9"/>
      <c r="DO83" s="9"/>
      <c r="DP83" s="7"/>
      <c r="DQ83" s="9"/>
      <c r="DR83" s="9"/>
      <c r="DS83" s="9"/>
      <c r="DT83" s="9"/>
      <c r="DU83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Larsen, Lotte Melchior</dc:creator>
  <cp:keywords/>
  <dc:description/>
  <cp:lastModifiedBy>Martin Sønderholm</cp:lastModifiedBy>
  <dcterms:created xsi:type="dcterms:W3CDTF">2008-01-15T12:12:46Z</dcterms:created>
  <dcterms:modified xsi:type="dcterms:W3CDTF">2013-08-01T08:23:50Z</dcterms:modified>
  <cp:category/>
  <cp:version/>
  <cp:contentType/>
  <cp:contentStatus/>
</cp:coreProperties>
</file>